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december2022\"/>
    </mc:Choice>
  </mc:AlternateContent>
  <xr:revisionPtr revIDLastSave="0" documentId="13_ncr:1_{C51353E5-00BE-48FF-BC46-0F70DD6CB85C}" xr6:coauthVersionLast="47" xr6:coauthVersionMax="47" xr10:uidLastSave="{00000000-0000-0000-0000-000000000000}"/>
  <bookViews>
    <workbookView xWindow="-108" yWindow="-108" windowWidth="23256" windowHeight="12456" tabRatio="597" xr2:uid="{00000000-000D-0000-FFFF-FFFF00000000}"/>
  </bookViews>
  <sheets>
    <sheet name="LPG DEC 2022" sheetId="3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3" l="1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H42" i="1" l="1"/>
  <c r="CH42" i="2"/>
  <c r="CG42" i="2" l="1"/>
  <c r="CH43" i="2" s="1"/>
  <c r="CG42" i="1"/>
  <c r="CH43" i="1" s="1"/>
  <c r="CE42" i="1" l="1"/>
  <c r="CF42" i="1"/>
  <c r="CG43" i="1" s="1"/>
  <c r="CF42" i="2"/>
  <c r="CG43" i="2" s="1"/>
  <c r="CF43" i="1" l="1"/>
  <c r="CE42" i="2"/>
  <c r="CF43" i="2" s="1"/>
  <c r="CD42" i="1" l="1"/>
  <c r="CE43" i="1" s="1"/>
  <c r="CD42" i="2"/>
  <c r="CE43" i="2" s="1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CH44" i="2" s="1"/>
  <c r="BV42" i="1"/>
  <c r="CH44" i="1" s="1"/>
  <c r="BU42" i="1"/>
  <c r="CG44" i="1" s="1"/>
  <c r="BU42" i="2"/>
  <c r="CG44" i="2" s="1"/>
  <c r="BT42" i="2"/>
  <c r="CF44" i="2" s="1"/>
  <c r="BV43" i="1" l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<sst xmlns="http://schemas.openxmlformats.org/spreadsheetml/2006/main" count="293" uniqueCount="64">
  <si>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</si>
  <si>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</si>
  <si>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</si>
  <si>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</si>
  <si>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</si>
  <si>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</si>
  <si>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</si>
  <si>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</si>
  <si>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</si>
  <si>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</si>
  <si>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</si>
  <si>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</si>
  <si>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</si>
  <si>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</si>
  <si>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</si>
  <si>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</si>
  <si>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</si>
  <si>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</si>
  <si>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</si>
  <si>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</si>
  <si>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</si>
  <si>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</si>
  <si>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</si>
  <si>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</si>
  <si>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</si>
  <si>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</si>
  <si>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</si>
  <si>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</si>
  <si>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</si>
  <si>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</si>
  <si>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</si>
  <si>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</si>
  <si>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</si>
  <si>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</si>
  <si>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</si>
  <si>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</si>
  <si>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</si>
  <si>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</si>
  <si>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</si>
  <si>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</si>
  <si>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</si>
  <si>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</si>
  <si>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</si>
  <si>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</si>
  <si>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</si>
  <si>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</si>
  <si>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</si>
  <si>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NVEMBER 2022) </t>
  </si>
  <si>
    <t xml:space="preserve">PRICE WATCH (JANUARY 2016 - NOVEMBER 2022) </t>
  </si>
  <si>
    <t>Average of Dec-21</t>
  </si>
  <si>
    <t>Average of Nov-22</t>
  </si>
  <si>
    <t>Average of Dec-22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</si>
  <si>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</si>
  <si>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</si>
  <si>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</si>
  <si>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</si>
  <si>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</si>
  <si>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</si>
  <si>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</si>
  <si>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MoM</t>
  </si>
  <si>
    <t>YoY</t>
  </si>
  <si>
    <t>Avg</t>
  </si>
  <si>
    <t>5KG</t>
  </si>
  <si>
    <t>12.5KG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</si>
</sst>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41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18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36" fillId="0" borderId="3" xfId="1" applyNumberFormat="1" applyFont="1" applyBorder="1" applyAlignment="1" applyProtection="1">
      <alignment horizontal="right" wrapText="1"/>
    </xf>
    <xf numFmtId="0" fontId="2" fillId="0" borderId="0" xfId="0" applyFont="1">
      <alignment vertical="center"/>
    </xf>
    <xf numFmtId="2" fontId="37" fillId="0" borderId="3" xfId="4" applyNumberFormat="1" applyFont="1" applyBorder="1" applyAlignment="1" applyProtection="1">
      <alignment horizontal="right" wrapText="1"/>
    </xf>
    <xf numFmtId="2" fontId="38" fillId="0" borderId="3" xfId="4" applyNumberFormat="1" applyFont="1" applyBorder="1" applyAlignment="1" applyProtection="1">
      <alignment horizontal="right" wrapText="1"/>
    </xf>
    <xf numFmtId="166" fontId="23" fillId="0" borderId="0" xfId="0" applyNumberFormat="1" applyFont="1" applyAlignment="1"/>
    <xf numFmtId="166" fontId="0" fillId="0" borderId="0" xfId="0" applyNumberFormat="1">
      <alignment vertical="center"/>
    </xf>
    <xf numFmtId="0" fontId="39" fillId="4" borderId="7" xfId="0" applyFont="1" applyFill="1" applyBorder="1">
      <alignment vertical="center"/>
    </xf>
    <xf numFmtId="4" fontId="39" fillId="0" borderId="7" xfId="0" applyNumberFormat="1" applyFont="1" applyBorder="1">
      <alignment vertical="center"/>
    </xf>
    <xf numFmtId="0" fontId="1" fillId="0" borderId="8" xfId="0" applyFont="1" applyBorder="1" applyAlignment="1">
      <alignment horizontal="left" vertical="center"/>
    </xf>
    <xf numFmtId="4" fontId="0" fillId="0" borderId="9" xfId="0" applyNumberFormat="1" applyBorder="1">
      <alignment vertical="center"/>
    </xf>
    <xf numFmtId="2" fontId="3" fillId="0" borderId="9" xfId="0" applyNumberFormat="1" applyFont="1" applyBorder="1" applyAlignment="1"/>
    <xf numFmtId="2" fontId="3" fillId="0" borderId="10" xfId="0" applyNumberFormat="1" applyFont="1" applyBorder="1" applyAlignment="1"/>
    <xf numFmtId="0" fontId="39" fillId="4" borderId="11" xfId="0" applyFont="1" applyFill="1" applyBorder="1">
      <alignment vertical="center"/>
    </xf>
    <xf numFmtId="0" fontId="3" fillId="0" borderId="12" xfId="0" applyFont="1" applyBorder="1" applyAlignment="1"/>
    <xf numFmtId="0" fontId="39" fillId="0" borderId="11" xfId="0" applyFont="1" applyBorder="1" applyAlignment="1">
      <alignment horizontal="left" vertical="center"/>
    </xf>
    <xf numFmtId="2" fontId="3" fillId="0" borderId="12" xfId="0" applyNumberFormat="1" applyFont="1" applyBorder="1" applyAlignment="1"/>
    <xf numFmtId="0" fontId="0" fillId="0" borderId="13" xfId="0" applyBorder="1" applyAlignment="1">
      <alignment horizontal="left" vertical="center" indent="1"/>
    </xf>
    <xf numFmtId="4" fontId="0" fillId="0" borderId="0" xfId="0" applyNumberForma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B41F-3165-4532-89EF-668DA94443BE}">
  <dimension ref="A1:N57"/>
  <sheetViews>
    <sheetView tabSelected="1" workbookViewId="0">
      <selection activeCell="H6" sqref="H6"/>
    </sheetView>
  </sheetViews>
  <sheetFormatPr defaultRowHeight="14.4"/>
  <cols>
    <col min="1" max="1" width="15.21875" bestFit="1" customWidth="1"/>
    <col min="2" max="2" width="16.44140625" bestFit="1" customWidth="1"/>
    <col min="3" max="3" width="16.77734375" bestFit="1" customWidth="1"/>
    <col min="4" max="4" width="16.44140625" bestFit="1" customWidth="1"/>
    <col min="5" max="5" width="5.44140625" bestFit="1" customWidth="1"/>
    <col min="6" max="6" width="6.5546875" bestFit="1" customWidth="1"/>
    <col min="9" max="9" width="15.21875" bestFit="1" customWidth="1"/>
    <col min="10" max="10" width="16.44140625" bestFit="1" customWidth="1"/>
    <col min="11" max="11" width="16.77734375" bestFit="1" customWidth="1"/>
    <col min="12" max="12" width="16.44140625" bestFit="1" customWidth="1"/>
    <col min="13" max="14" width="5.5546875" bestFit="1" customWidth="1"/>
  </cols>
  <sheetData>
    <row r="1" spans="1:14" ht="15" thickBot="1">
      <c r="A1" s="114" t="s">
        <v>62</v>
      </c>
      <c r="B1" s="115"/>
      <c r="C1" s="115"/>
      <c r="D1" s="115"/>
      <c r="E1" s="115"/>
      <c r="F1" s="116"/>
      <c r="I1" s="114" t="s">
        <v>63</v>
      </c>
      <c r="J1" s="115"/>
      <c r="K1" s="115"/>
      <c r="L1" s="115"/>
      <c r="M1" s="115"/>
      <c r="N1" s="116"/>
    </row>
    <row r="2" spans="1:14">
      <c r="A2" s="108"/>
      <c r="B2" s="102" t="s">
        <v>49</v>
      </c>
      <c r="C2" s="102" t="s">
        <v>50</v>
      </c>
      <c r="D2" s="102" t="s">
        <v>51</v>
      </c>
      <c r="E2" s="56" t="s">
        <v>59</v>
      </c>
      <c r="F2" s="109" t="s">
        <v>60</v>
      </c>
      <c r="I2" s="108"/>
      <c r="J2" s="102" t="s">
        <v>49</v>
      </c>
      <c r="K2" s="102" t="s">
        <v>50</v>
      </c>
      <c r="L2" s="102" t="s">
        <v>51</v>
      </c>
      <c r="M2" s="56" t="s">
        <v>59</v>
      </c>
      <c r="N2" s="109" t="s">
        <v>60</v>
      </c>
    </row>
    <row r="3" spans="1:14">
      <c r="A3" s="110" t="s">
        <v>52</v>
      </c>
      <c r="B3" s="103">
        <v>3713.017667238892</v>
      </c>
      <c r="C3" s="103">
        <v>4852.7380952380936</v>
      </c>
      <c r="D3" s="103">
        <v>4841.0714285714284</v>
      </c>
      <c r="E3" s="27">
        <f>(D3/C3-1)*100</f>
        <v>-0.24041410102295657</v>
      </c>
      <c r="F3" s="111">
        <f>(D3/B3-1)*100</f>
        <v>30.38105019767896</v>
      </c>
      <c r="I3" s="110" t="s">
        <v>52</v>
      </c>
      <c r="J3" s="103">
        <v>7541.4016566652745</v>
      </c>
      <c r="K3" s="103">
        <v>10360.892857142857</v>
      </c>
      <c r="L3" s="103">
        <v>10319.583333333328</v>
      </c>
      <c r="M3" s="27">
        <f>(L3/K3-1)*100</f>
        <v>-0.39870621556566954</v>
      </c>
      <c r="N3" s="111">
        <f>(L3/J3-1)*100</f>
        <v>36.83906259272942</v>
      </c>
    </row>
    <row r="4" spans="1:14">
      <c r="A4" s="112" t="s">
        <v>1</v>
      </c>
      <c r="B4" s="113">
        <v>3650</v>
      </c>
      <c r="C4" s="113">
        <v>4875</v>
      </c>
      <c r="D4" s="113">
        <v>4800</v>
      </c>
      <c r="E4" s="27">
        <f>(D4/C4-1)*100</f>
        <v>-1.538461538461533</v>
      </c>
      <c r="F4" s="111">
        <f>(D4/B4-1)*100</f>
        <v>31.506849315068486</v>
      </c>
      <c r="I4" s="112" t="s">
        <v>1</v>
      </c>
      <c r="J4" s="113">
        <v>8058</v>
      </c>
      <c r="K4" s="113">
        <v>10128.75</v>
      </c>
      <c r="L4" s="113">
        <v>10125</v>
      </c>
      <c r="M4" s="27">
        <f t="shared" ref="M4:M46" si="0">(L4/K4-1)*100</f>
        <v>-3.702332469456282E-2</v>
      </c>
      <c r="N4" s="111">
        <f>(L4/J4-1)*100</f>
        <v>25.65152643335815</v>
      </c>
    </row>
    <row r="5" spans="1:14">
      <c r="A5" s="112" t="s">
        <v>7</v>
      </c>
      <c r="B5" s="113">
        <v>4083.3333333333335</v>
      </c>
      <c r="C5" s="113">
        <v>4950</v>
      </c>
      <c r="D5" s="113">
        <v>4883.3333333333303</v>
      </c>
      <c r="E5" s="27">
        <f t="shared" ref="E5:E46" si="1">(D5/C5-1)*100</f>
        <v>-1.3468013468014073</v>
      </c>
      <c r="F5" s="111">
        <f t="shared" ref="F5:F46" si="2">(D5/B5-1)*100</f>
        <v>19.5918367346938</v>
      </c>
      <c r="I5" s="112" t="s">
        <v>7</v>
      </c>
      <c r="J5" s="113">
        <v>7175</v>
      </c>
      <c r="K5" s="113">
        <v>11150</v>
      </c>
      <c r="L5" s="113">
        <v>11250</v>
      </c>
      <c r="M5" s="27">
        <f t="shared" si="0"/>
        <v>0.89686098654708779</v>
      </c>
      <c r="N5" s="111">
        <f t="shared" ref="N5:N46" si="3">(L5/J5-1)*100</f>
        <v>56.79442508710801</v>
      </c>
    </row>
    <row r="6" spans="1:14">
      <c r="A6" s="112" t="s">
        <v>22</v>
      </c>
      <c r="B6" s="113">
        <v>3837.5</v>
      </c>
      <c r="C6" s="113">
        <v>4660</v>
      </c>
      <c r="D6" s="113">
        <v>4760</v>
      </c>
      <c r="E6" s="27">
        <f t="shared" si="1"/>
        <v>2.1459227467811148</v>
      </c>
      <c r="F6" s="111">
        <f t="shared" si="2"/>
        <v>24.039087947882742</v>
      </c>
      <c r="I6" s="112" t="s">
        <v>22</v>
      </c>
      <c r="J6" s="113">
        <v>7750</v>
      </c>
      <c r="K6" s="113">
        <v>10840</v>
      </c>
      <c r="L6" s="113">
        <v>10160</v>
      </c>
      <c r="M6" s="27">
        <f t="shared" si="0"/>
        <v>-6.2730627306273101</v>
      </c>
      <c r="N6" s="111">
        <f t="shared" si="3"/>
        <v>31.096774193548391</v>
      </c>
    </row>
    <row r="7" spans="1:14">
      <c r="A7" s="112" t="s">
        <v>23</v>
      </c>
      <c r="B7" s="113">
        <v>3620</v>
      </c>
      <c r="C7" s="113">
        <v>4963.3333333333303</v>
      </c>
      <c r="D7" s="113">
        <v>4950</v>
      </c>
      <c r="E7" s="27">
        <f t="shared" si="1"/>
        <v>-0.26863666890524218</v>
      </c>
      <c r="F7" s="111">
        <f t="shared" si="2"/>
        <v>36.740331491712695</v>
      </c>
      <c r="I7" s="112" t="s">
        <v>23</v>
      </c>
      <c r="J7" s="113">
        <v>7850</v>
      </c>
      <c r="K7" s="113">
        <v>10156.25</v>
      </c>
      <c r="L7" s="113">
        <v>10312.5</v>
      </c>
      <c r="M7" s="27">
        <f t="shared" si="0"/>
        <v>1.538461538461533</v>
      </c>
      <c r="N7" s="111">
        <f t="shared" si="3"/>
        <v>31.369426751592357</v>
      </c>
    </row>
    <row r="8" spans="1:14">
      <c r="A8" s="112" t="s">
        <v>53</v>
      </c>
      <c r="B8" s="113">
        <v>3706</v>
      </c>
      <c r="C8" s="113">
        <v>4650</v>
      </c>
      <c r="D8" s="113">
        <v>4660</v>
      </c>
      <c r="E8" s="27">
        <f t="shared" si="1"/>
        <v>0.21505376344086446</v>
      </c>
      <c r="F8" s="111">
        <f t="shared" si="2"/>
        <v>25.742039935240157</v>
      </c>
      <c r="I8" s="112" t="s">
        <v>53</v>
      </c>
      <c r="J8" s="113">
        <v>6679.5678302366796</v>
      </c>
      <c r="K8" s="113">
        <v>9982.5</v>
      </c>
      <c r="L8" s="113">
        <v>10012.5</v>
      </c>
      <c r="M8" s="27">
        <f t="shared" si="0"/>
        <v>0.30052592036062808</v>
      </c>
      <c r="N8" s="111">
        <f t="shared" si="3"/>
        <v>49.89742232537855</v>
      </c>
    </row>
    <row r="9" spans="1:14">
      <c r="A9" s="112" t="s">
        <v>26</v>
      </c>
      <c r="B9" s="113">
        <v>3875</v>
      </c>
      <c r="C9" s="113">
        <v>4983.3333333333303</v>
      </c>
      <c r="D9" s="113">
        <v>4916.666666666667</v>
      </c>
      <c r="E9" s="27">
        <f t="shared" si="1"/>
        <v>-1.3377926421404007</v>
      </c>
      <c r="F9" s="111">
        <f t="shared" si="2"/>
        <v>26.881720430107524</v>
      </c>
      <c r="I9" s="112" t="s">
        <v>26</v>
      </c>
      <c r="J9" s="113">
        <v>7416.8270997535701</v>
      </c>
      <c r="K9" s="113">
        <v>10155</v>
      </c>
      <c r="L9" s="113">
        <v>10233.333333333299</v>
      </c>
      <c r="M9" s="27">
        <f t="shared" si="0"/>
        <v>0.77137698998817061</v>
      </c>
      <c r="N9" s="111">
        <f t="shared" si="3"/>
        <v>37.974543503559758</v>
      </c>
    </row>
    <row r="10" spans="1:14">
      <c r="A10" s="112" t="s">
        <v>30</v>
      </c>
      <c r="B10" s="113">
        <v>3219.2903373389099</v>
      </c>
      <c r="C10" s="113">
        <v>4887.5</v>
      </c>
      <c r="D10" s="113">
        <v>4917.5</v>
      </c>
      <c r="E10" s="27">
        <f t="shared" si="1"/>
        <v>0.61381074168798122</v>
      </c>
      <c r="F10" s="111">
        <f t="shared" si="2"/>
        <v>52.751056435153451</v>
      </c>
      <c r="I10" s="112" t="s">
        <v>30</v>
      </c>
      <c r="J10" s="113">
        <v>7860.4166666666697</v>
      </c>
      <c r="K10" s="113">
        <v>10113.75</v>
      </c>
      <c r="L10" s="113">
        <v>10143.75</v>
      </c>
      <c r="M10" s="27">
        <f t="shared" si="0"/>
        <v>0.29662588060808126</v>
      </c>
      <c r="N10" s="111">
        <f t="shared" si="3"/>
        <v>29.048502517890217</v>
      </c>
    </row>
    <row r="11" spans="1:14">
      <c r="A11" s="110" t="s">
        <v>54</v>
      </c>
      <c r="B11" s="103">
        <v>3160.7724167340361</v>
      </c>
      <c r="C11" s="103">
        <v>4606.8024224875981</v>
      </c>
      <c r="D11" s="103">
        <v>4593.9903593891822</v>
      </c>
      <c r="E11" s="27">
        <f t="shared" si="1"/>
        <v>-0.27811184251955723</v>
      </c>
      <c r="F11" s="111">
        <f t="shared" si="2"/>
        <v>45.343914514922965</v>
      </c>
      <c r="I11" s="110" t="s">
        <v>54</v>
      </c>
      <c r="J11" s="103">
        <v>7054.3629948896114</v>
      </c>
      <c r="K11" s="103">
        <v>9600.4523809523816</v>
      </c>
      <c r="L11" s="103">
        <v>9801.5921630487064</v>
      </c>
      <c r="M11" s="27">
        <f t="shared" si="0"/>
        <v>2.0951073357271532</v>
      </c>
      <c r="N11" s="111">
        <f t="shared" si="3"/>
        <v>38.943688751901043</v>
      </c>
    </row>
    <row r="12" spans="1:14">
      <c r="A12" s="112" t="s">
        <v>2</v>
      </c>
      <c r="B12" s="113">
        <v>2398.3957736963503</v>
      </c>
      <c r="C12" s="113">
        <v>4960</v>
      </c>
      <c r="D12" s="113">
        <v>4933.3333333333303</v>
      </c>
      <c r="E12" s="27">
        <f t="shared" si="1"/>
        <v>-0.53763440860221667</v>
      </c>
      <c r="F12" s="111">
        <f t="shared" si="2"/>
        <v>105.69304647039948</v>
      </c>
      <c r="I12" s="112" t="s">
        <v>2</v>
      </c>
      <c r="J12" s="113">
        <v>7220</v>
      </c>
      <c r="K12" s="113">
        <v>9992</v>
      </c>
      <c r="L12" s="113">
        <v>10014.285714285699</v>
      </c>
      <c r="M12" s="27">
        <f t="shared" si="0"/>
        <v>0.22303557131404528</v>
      </c>
      <c r="N12" s="111">
        <f t="shared" si="3"/>
        <v>38.702018203403043</v>
      </c>
    </row>
    <row r="13" spans="1:14">
      <c r="A13" s="112" t="s">
        <v>5</v>
      </c>
      <c r="B13" s="113">
        <v>2586.4328501775199</v>
      </c>
      <c r="C13" s="113">
        <v>4600</v>
      </c>
      <c r="D13" s="113">
        <v>4500</v>
      </c>
      <c r="E13" s="27">
        <f t="shared" si="1"/>
        <v>-2.1739130434782594</v>
      </c>
      <c r="F13" s="111">
        <f t="shared" si="2"/>
        <v>73.984799168133918</v>
      </c>
      <c r="I13" s="112" t="s">
        <v>5</v>
      </c>
      <c r="J13" s="113">
        <v>6939.4688878861398</v>
      </c>
      <c r="K13" s="113">
        <v>9850</v>
      </c>
      <c r="L13" s="113">
        <v>9871.9339306732109</v>
      </c>
      <c r="M13" s="27">
        <f t="shared" si="0"/>
        <v>0.22267949922041286</v>
      </c>
      <c r="N13" s="111">
        <f t="shared" si="3"/>
        <v>42.25777347177273</v>
      </c>
    </row>
    <row r="14" spans="1:14">
      <c r="A14" s="112" t="s">
        <v>8</v>
      </c>
      <c r="B14" s="113">
        <v>3966.6666666666665</v>
      </c>
      <c r="C14" s="113">
        <v>4558.5714285714303</v>
      </c>
      <c r="D14" s="113">
        <v>4563.3333333333303</v>
      </c>
      <c r="E14" s="27">
        <f t="shared" si="1"/>
        <v>0.10446046171512791</v>
      </c>
      <c r="F14" s="111">
        <f t="shared" si="2"/>
        <v>15.042016806722614</v>
      </c>
      <c r="I14" s="112" t="s">
        <v>8</v>
      </c>
      <c r="J14" s="113">
        <v>5852.1290951144301</v>
      </c>
      <c r="K14" s="113">
        <v>9850.7142857142899</v>
      </c>
      <c r="L14" s="113">
        <v>9873.3333333333303</v>
      </c>
      <c r="M14" s="27">
        <f t="shared" si="0"/>
        <v>0.2296183501316662</v>
      </c>
      <c r="N14" s="111">
        <f t="shared" si="3"/>
        <v>68.7135258443965</v>
      </c>
    </row>
    <row r="15" spans="1:14">
      <c r="A15" s="112" t="s">
        <v>15</v>
      </c>
      <c r="B15" s="113">
        <v>3870</v>
      </c>
      <c r="C15" s="113">
        <v>4630</v>
      </c>
      <c r="D15" s="113">
        <v>4650</v>
      </c>
      <c r="E15" s="27">
        <f t="shared" si="1"/>
        <v>0.43196544276458138</v>
      </c>
      <c r="F15" s="111">
        <f t="shared" si="2"/>
        <v>20.155038759689916</v>
      </c>
      <c r="I15" s="112" t="s">
        <v>15</v>
      </c>
      <c r="J15" s="113">
        <v>7870</v>
      </c>
      <c r="K15" s="113">
        <v>9560</v>
      </c>
      <c r="L15" s="113">
        <v>9750</v>
      </c>
      <c r="M15" s="27">
        <f t="shared" si="0"/>
        <v>1.9874476987447709</v>
      </c>
      <c r="N15" s="111">
        <f t="shared" si="3"/>
        <v>23.888182973316386</v>
      </c>
    </row>
    <row r="16" spans="1:14">
      <c r="A16" s="112" t="s">
        <v>33</v>
      </c>
      <c r="B16" s="113">
        <v>3600</v>
      </c>
      <c r="C16" s="113">
        <v>4600</v>
      </c>
      <c r="D16" s="113">
        <v>4610</v>
      </c>
      <c r="E16" s="27">
        <f t="shared" si="1"/>
        <v>0.21739130434783593</v>
      </c>
      <c r="F16" s="111">
        <f t="shared" si="2"/>
        <v>28.055555555555543</v>
      </c>
      <c r="I16" s="112" t="s">
        <v>33</v>
      </c>
      <c r="J16" s="113">
        <v>7750</v>
      </c>
      <c r="K16" s="113">
        <v>9450</v>
      </c>
      <c r="L16" s="113">
        <v>9800</v>
      </c>
      <c r="M16" s="27">
        <f t="shared" si="0"/>
        <v>3.7037037037036979</v>
      </c>
      <c r="N16" s="111">
        <f t="shared" si="3"/>
        <v>26.451612903225797</v>
      </c>
    </row>
    <row r="17" spans="1:14">
      <c r="A17" s="112" t="s">
        <v>34</v>
      </c>
      <c r="B17" s="113">
        <v>2543.1392098636802</v>
      </c>
      <c r="C17" s="113">
        <v>4292.2431063541599</v>
      </c>
      <c r="D17" s="113">
        <v>4307.2754896684301</v>
      </c>
      <c r="E17" s="27">
        <f t="shared" si="1"/>
        <v>0.35022208532449195</v>
      </c>
      <c r="F17" s="111">
        <f t="shared" si="2"/>
        <v>69.368451123810587</v>
      </c>
      <c r="I17" s="112" t="s">
        <v>34</v>
      </c>
      <c r="J17" s="113">
        <v>6694.5799863371003</v>
      </c>
      <c r="K17" s="113">
        <v>8900</v>
      </c>
      <c r="L17" s="113">
        <v>9500</v>
      </c>
      <c r="M17" s="27">
        <f t="shared" si="0"/>
        <v>6.7415730337078594</v>
      </c>
      <c r="N17" s="111">
        <f t="shared" si="3"/>
        <v>41.905840536500463</v>
      </c>
    </row>
    <row r="18" spans="1:14">
      <c r="A18" s="110" t="s">
        <v>55</v>
      </c>
      <c r="B18" s="103">
        <v>3461.9371735555874</v>
      </c>
      <c r="C18" s="103">
        <v>4524.6828231292529</v>
      </c>
      <c r="D18" s="103">
        <v>4589.5595238095239</v>
      </c>
      <c r="E18" s="27">
        <f t="shared" si="1"/>
        <v>1.4338397455979646</v>
      </c>
      <c r="F18" s="111">
        <f t="shared" si="2"/>
        <v>32.572005028497109</v>
      </c>
      <c r="I18" s="110" t="s">
        <v>55</v>
      </c>
      <c r="J18" s="103">
        <v>7339.0871057362101</v>
      </c>
      <c r="K18" s="103">
        <v>9815.1224489795859</v>
      </c>
      <c r="L18" s="103">
        <v>10096.142290249427</v>
      </c>
      <c r="M18" s="27">
        <f t="shared" si="0"/>
        <v>2.8631312826775446</v>
      </c>
      <c r="N18" s="111">
        <f t="shared" si="3"/>
        <v>37.566732003470982</v>
      </c>
    </row>
    <row r="19" spans="1:14">
      <c r="A19" s="112" t="s">
        <v>17</v>
      </c>
      <c r="B19" s="113">
        <v>3135.2299135533499</v>
      </c>
      <c r="C19" s="113">
        <v>4566.6666666666697</v>
      </c>
      <c r="D19" s="113">
        <v>4630</v>
      </c>
      <c r="E19" s="27">
        <f t="shared" si="1"/>
        <v>1.3868613138685371</v>
      </c>
      <c r="F19" s="111">
        <f t="shared" si="2"/>
        <v>47.676570065400227</v>
      </c>
      <c r="I19" s="112" t="s">
        <v>17</v>
      </c>
      <c r="J19" s="113">
        <v>7000</v>
      </c>
      <c r="K19" s="113">
        <v>9750</v>
      </c>
      <c r="L19" s="113">
        <v>9850</v>
      </c>
      <c r="M19" s="27">
        <f t="shared" si="0"/>
        <v>1.025641025641022</v>
      </c>
      <c r="N19" s="111">
        <f t="shared" si="3"/>
        <v>40.714285714285722</v>
      </c>
    </row>
    <row r="20" spans="1:14">
      <c r="A20" s="112" t="s">
        <v>18</v>
      </c>
      <c r="B20" s="113">
        <v>3816.9885359889299</v>
      </c>
      <c r="C20" s="113">
        <v>4628.5714285714303</v>
      </c>
      <c r="D20" s="113">
        <v>4883.333333333333</v>
      </c>
      <c r="E20" s="27">
        <f t="shared" si="1"/>
        <v>5.5041152263374027</v>
      </c>
      <c r="F20" s="111">
        <f t="shared" si="2"/>
        <v>27.936809012923259</v>
      </c>
      <c r="I20" s="112" t="s">
        <v>18</v>
      </c>
      <c r="J20" s="113">
        <v>7311.3758897448297</v>
      </c>
      <c r="K20" s="113">
        <v>10392.857142857099</v>
      </c>
      <c r="L20" s="113">
        <v>10383.333333333299</v>
      </c>
      <c r="M20" s="27">
        <f t="shared" si="0"/>
        <v>-9.1638029782270536E-2</v>
      </c>
      <c r="N20" s="111">
        <f t="shared" si="3"/>
        <v>42.016133350458638</v>
      </c>
    </row>
    <row r="21" spans="1:14">
      <c r="A21" s="112" t="s">
        <v>19</v>
      </c>
      <c r="B21" s="113">
        <v>3217.4907675733898</v>
      </c>
      <c r="C21" s="113">
        <v>4435</v>
      </c>
      <c r="D21" s="113">
        <v>4466.6666666666697</v>
      </c>
      <c r="E21" s="27">
        <f t="shared" si="1"/>
        <v>0.7140172867343697</v>
      </c>
      <c r="F21" s="111">
        <f t="shared" si="2"/>
        <v>38.824537172966011</v>
      </c>
      <c r="I21" s="112" t="s">
        <v>19</v>
      </c>
      <c r="J21" s="113">
        <v>6900</v>
      </c>
      <c r="K21" s="113">
        <v>9760</v>
      </c>
      <c r="L21" s="113">
        <v>10016.666666666701</v>
      </c>
      <c r="M21" s="27">
        <f t="shared" si="0"/>
        <v>2.6297814207653758</v>
      </c>
      <c r="N21" s="111">
        <f t="shared" si="3"/>
        <v>45.169082125604355</v>
      </c>
    </row>
    <row r="22" spans="1:14">
      <c r="A22" s="112" t="s">
        <v>20</v>
      </c>
      <c r="B22" s="113">
        <v>3430</v>
      </c>
      <c r="C22" s="113">
        <v>4391.6666666666697</v>
      </c>
      <c r="D22" s="113">
        <v>4416.666666666667</v>
      </c>
      <c r="E22" s="27">
        <f t="shared" si="1"/>
        <v>0.56925996204928442</v>
      </c>
      <c r="F22" s="111">
        <f t="shared" si="2"/>
        <v>28.765792031098169</v>
      </c>
      <c r="I22" s="112" t="s">
        <v>20</v>
      </c>
      <c r="J22" s="113">
        <v>7800</v>
      </c>
      <c r="K22" s="113">
        <v>9400</v>
      </c>
      <c r="L22" s="113">
        <v>10098.888888888889</v>
      </c>
      <c r="M22" s="27">
        <f t="shared" si="0"/>
        <v>7.4349881796690331</v>
      </c>
      <c r="N22" s="111">
        <f t="shared" si="3"/>
        <v>29.472934472934465</v>
      </c>
    </row>
    <row r="23" spans="1:14">
      <c r="A23" s="112" t="s">
        <v>21</v>
      </c>
      <c r="B23" s="113">
        <v>3213.2576163160002</v>
      </c>
      <c r="C23" s="113">
        <v>4504</v>
      </c>
      <c r="D23" s="113">
        <v>4581.25</v>
      </c>
      <c r="E23" s="27">
        <f t="shared" si="1"/>
        <v>1.7151420959147456</v>
      </c>
      <c r="F23" s="111">
        <f t="shared" si="2"/>
        <v>42.573380258642416</v>
      </c>
      <c r="I23" s="112" t="s">
        <v>21</v>
      </c>
      <c r="J23" s="113">
        <v>7575.1779671160903</v>
      </c>
      <c r="K23" s="113">
        <v>10256</v>
      </c>
      <c r="L23" s="113">
        <v>10217.857142857099</v>
      </c>
      <c r="M23" s="27">
        <f t="shared" si="0"/>
        <v>-0.37190773345261441</v>
      </c>
      <c r="N23" s="111">
        <f t="shared" si="3"/>
        <v>34.886034192370154</v>
      </c>
    </row>
    <row r="24" spans="1:14">
      <c r="A24" s="112" t="s">
        <v>32</v>
      </c>
      <c r="B24" s="113">
        <v>3610.59338145744</v>
      </c>
      <c r="C24" s="113">
        <v>4262.5</v>
      </c>
      <c r="D24" s="113">
        <v>4270</v>
      </c>
      <c r="E24" s="27">
        <f t="shared" si="1"/>
        <v>0.17595307917888103</v>
      </c>
      <c r="F24" s="111">
        <f t="shared" si="2"/>
        <v>18.263109380552468</v>
      </c>
      <c r="I24" s="112" t="s">
        <v>32</v>
      </c>
      <c r="J24" s="113">
        <v>7094.1490959326902</v>
      </c>
      <c r="K24" s="113">
        <v>9250</v>
      </c>
      <c r="L24" s="113">
        <v>10400</v>
      </c>
      <c r="M24" s="27">
        <f t="shared" si="0"/>
        <v>12.432432432432439</v>
      </c>
      <c r="N24" s="111">
        <f t="shared" si="3"/>
        <v>46.599681785129988</v>
      </c>
    </row>
    <row r="25" spans="1:14">
      <c r="A25" s="112" t="s">
        <v>35</v>
      </c>
      <c r="B25" s="113">
        <v>3810</v>
      </c>
      <c r="C25" s="113">
        <v>4884.375</v>
      </c>
      <c r="D25" s="113">
        <v>4879</v>
      </c>
      <c r="E25" s="27">
        <f t="shared" si="1"/>
        <v>-0.11004478566858378</v>
      </c>
      <c r="F25" s="111">
        <f t="shared" si="2"/>
        <v>28.057742782152229</v>
      </c>
      <c r="I25" s="112" t="s">
        <v>35</v>
      </c>
      <c r="J25" s="113">
        <v>7692.9067873598597</v>
      </c>
      <c r="K25" s="113">
        <v>9897</v>
      </c>
      <c r="L25" s="113">
        <v>9706.25</v>
      </c>
      <c r="M25" s="27">
        <f t="shared" si="0"/>
        <v>-1.9273517227442638</v>
      </c>
      <c r="N25" s="111">
        <f t="shared" si="3"/>
        <v>26.171423472181488</v>
      </c>
    </row>
    <row r="26" spans="1:14">
      <c r="A26" s="110" t="s">
        <v>56</v>
      </c>
      <c r="B26" s="103">
        <v>3781.0590035178989</v>
      </c>
      <c r="C26" s="103">
        <v>4357.1827956989264</v>
      </c>
      <c r="D26" s="103">
        <v>4386.3864468864467</v>
      </c>
      <c r="E26" s="27">
        <f t="shared" si="1"/>
        <v>0.67024158858672855</v>
      </c>
      <c r="F26" s="111">
        <f t="shared" si="2"/>
        <v>16.009468321053721</v>
      </c>
      <c r="I26" s="110" t="s">
        <v>56</v>
      </c>
      <c r="J26" s="103">
        <v>7226.6684981684984</v>
      </c>
      <c r="K26" s="103">
        <v>10302.919439181509</v>
      </c>
      <c r="L26" s="103">
        <v>10468.036263736263</v>
      </c>
      <c r="M26" s="27">
        <f t="shared" si="0"/>
        <v>1.6026217183337632</v>
      </c>
      <c r="N26" s="111">
        <f t="shared" si="3"/>
        <v>44.852863617436526</v>
      </c>
    </row>
    <row r="27" spans="1:14">
      <c r="A27" s="112" t="s">
        <v>0</v>
      </c>
      <c r="B27" s="113">
        <v>3770.3924201868999</v>
      </c>
      <c r="C27" s="113">
        <v>4125</v>
      </c>
      <c r="D27" s="113">
        <v>4196.1538461538503</v>
      </c>
      <c r="E27" s="27">
        <f t="shared" si="1"/>
        <v>1.7249417249418197</v>
      </c>
      <c r="F27" s="111">
        <f t="shared" si="2"/>
        <v>11.292231113329176</v>
      </c>
      <c r="I27" s="112" t="s">
        <v>0</v>
      </c>
      <c r="J27" s="113">
        <v>7296.666666666667</v>
      </c>
      <c r="K27" s="113">
        <v>9990.5</v>
      </c>
      <c r="L27" s="113">
        <v>10401.923076923076</v>
      </c>
      <c r="M27" s="27">
        <f t="shared" si="0"/>
        <v>4.1181430050855949</v>
      </c>
      <c r="N27" s="111">
        <f t="shared" si="3"/>
        <v>42.557191552166415</v>
      </c>
    </row>
    <row r="28" spans="1:14">
      <c r="A28" s="112" t="s">
        <v>4</v>
      </c>
      <c r="B28" s="113">
        <v>3754.5454545454545</v>
      </c>
      <c r="C28" s="113">
        <v>4204.166666666667</v>
      </c>
      <c r="D28" s="113">
        <v>4182.1428571428569</v>
      </c>
      <c r="E28" s="27">
        <f t="shared" si="1"/>
        <v>-0.52385671810846191</v>
      </c>
      <c r="F28" s="111">
        <f t="shared" si="2"/>
        <v>11.388792805257687</v>
      </c>
      <c r="I28" s="112" t="s">
        <v>4</v>
      </c>
      <c r="J28" s="113">
        <v>7188.4615384615399</v>
      </c>
      <c r="K28" s="113">
        <v>10392.857142857143</v>
      </c>
      <c r="L28" s="113">
        <v>10612.5</v>
      </c>
      <c r="M28" s="27">
        <f t="shared" si="0"/>
        <v>2.1134020618556626</v>
      </c>
      <c r="N28" s="111">
        <f t="shared" si="3"/>
        <v>47.632423756019236</v>
      </c>
    </row>
    <row r="29" spans="1:14">
      <c r="A29" s="112" t="s">
        <v>11</v>
      </c>
      <c r="B29" s="113">
        <v>3812.5</v>
      </c>
      <c r="C29" s="113">
        <v>4530</v>
      </c>
      <c r="D29" s="113">
        <v>4578.5714285714303</v>
      </c>
      <c r="E29" s="27">
        <f t="shared" si="1"/>
        <v>1.0722169662567449</v>
      </c>
      <c r="F29" s="111">
        <f t="shared" si="2"/>
        <v>20.093676814988328</v>
      </c>
      <c r="I29" s="112" t="s">
        <v>11</v>
      </c>
      <c r="J29" s="113">
        <v>6800</v>
      </c>
      <c r="K29" s="113">
        <v>10737.5</v>
      </c>
      <c r="L29" s="113">
        <v>10753.571428571429</v>
      </c>
      <c r="M29" s="27">
        <f t="shared" si="0"/>
        <v>0.14967570264428076</v>
      </c>
      <c r="N29" s="111">
        <f t="shared" si="3"/>
        <v>58.140756302521027</v>
      </c>
    </row>
    <row r="30" spans="1:14">
      <c r="A30" s="112" t="s">
        <v>14</v>
      </c>
      <c r="B30" s="113">
        <v>3792.8571428571427</v>
      </c>
      <c r="C30" s="113">
        <v>4222.5806451612907</v>
      </c>
      <c r="D30" s="113">
        <v>4229.2307692307704</v>
      </c>
      <c r="E30" s="27">
        <f t="shared" si="1"/>
        <v>0.1574895692542988</v>
      </c>
      <c r="F30" s="111">
        <f t="shared" si="2"/>
        <v>11.505142691583403</v>
      </c>
      <c r="I30" s="112" t="s">
        <v>14</v>
      </c>
      <c r="J30" s="113">
        <v>7785.7142857142853</v>
      </c>
      <c r="K30" s="113">
        <v>10227.5862068966</v>
      </c>
      <c r="L30" s="113">
        <v>10259.615384615385</v>
      </c>
      <c r="M30" s="27">
        <f t="shared" si="0"/>
        <v>0.31316458322478979</v>
      </c>
      <c r="N30" s="111">
        <f t="shared" si="3"/>
        <v>31.774876499647142</v>
      </c>
    </row>
    <row r="31" spans="1:14">
      <c r="A31" s="112" t="s">
        <v>16</v>
      </c>
      <c r="B31" s="113">
        <v>3775</v>
      </c>
      <c r="C31" s="113">
        <v>4704.1666666666697</v>
      </c>
      <c r="D31" s="113">
        <v>4745.8333333333303</v>
      </c>
      <c r="E31" s="27">
        <f t="shared" si="1"/>
        <v>0.8857395925596645</v>
      </c>
      <c r="F31" s="111">
        <f t="shared" si="2"/>
        <v>25.717439293598154</v>
      </c>
      <c r="I31" s="112" t="s">
        <v>16</v>
      </c>
      <c r="J31" s="113">
        <v>7062.5</v>
      </c>
      <c r="K31" s="113">
        <v>10166.1538461538</v>
      </c>
      <c r="L31" s="113">
        <v>10312.571428571429</v>
      </c>
      <c r="M31" s="27">
        <f t="shared" si="0"/>
        <v>1.4402455897617905</v>
      </c>
      <c r="N31" s="111">
        <f t="shared" si="3"/>
        <v>46.018710493046775</v>
      </c>
    </row>
    <row r="32" spans="1:14">
      <c r="A32" s="110" t="s">
        <v>57</v>
      </c>
      <c r="B32" s="103">
        <v>3744.174806674806</v>
      </c>
      <c r="C32" s="103">
        <v>4379.8743386243377</v>
      </c>
      <c r="D32" s="103">
        <v>4399.6645021645027</v>
      </c>
      <c r="E32" s="27">
        <f t="shared" si="1"/>
        <v>0.45184318110780275</v>
      </c>
      <c r="F32" s="111">
        <f t="shared" si="2"/>
        <v>17.506920198307618</v>
      </c>
      <c r="I32" s="110" t="s">
        <v>57</v>
      </c>
      <c r="J32" s="103">
        <v>6982.6251526251535</v>
      </c>
      <c r="K32" s="103">
        <v>10495.7956349206</v>
      </c>
      <c r="L32" s="103">
        <v>10527.086038961039</v>
      </c>
      <c r="M32" s="27">
        <f t="shared" si="0"/>
        <v>0.29812322122901858</v>
      </c>
      <c r="N32" s="111">
        <f t="shared" si="3"/>
        <v>50.761150840287158</v>
      </c>
    </row>
    <row r="33" spans="1:14">
      <c r="A33" s="112" t="s">
        <v>3</v>
      </c>
      <c r="B33" s="113">
        <v>3919.4444444444443</v>
      </c>
      <c r="C33" s="113">
        <v>4368.5714285714303</v>
      </c>
      <c r="D33" s="113">
        <v>4285</v>
      </c>
      <c r="E33" s="27">
        <f t="shared" si="1"/>
        <v>-1.9130150425114789</v>
      </c>
      <c r="F33" s="111">
        <f t="shared" si="2"/>
        <v>9.326718639262932</v>
      </c>
      <c r="I33" s="112" t="s">
        <v>3</v>
      </c>
      <c r="J33" s="113">
        <v>6708.333333333333</v>
      </c>
      <c r="K33" s="113">
        <v>10353.5714285714</v>
      </c>
      <c r="L33" s="113">
        <v>10610</v>
      </c>
      <c r="M33" s="27">
        <f t="shared" si="0"/>
        <v>2.476716109003374</v>
      </c>
      <c r="N33" s="111">
        <f t="shared" si="3"/>
        <v>58.161490683229822</v>
      </c>
    </row>
    <row r="34" spans="1:14">
      <c r="A34" s="112" t="s">
        <v>6</v>
      </c>
      <c r="B34" s="113">
        <v>3214.2857142857101</v>
      </c>
      <c r="C34" s="113">
        <v>4250</v>
      </c>
      <c r="D34" s="113">
        <v>4507.1428571428569</v>
      </c>
      <c r="E34" s="27">
        <f t="shared" si="1"/>
        <v>6.0504201680672276</v>
      </c>
      <c r="F34" s="111">
        <f t="shared" si="2"/>
        <v>40.222222222222406</v>
      </c>
      <c r="I34" s="112" t="s">
        <v>6</v>
      </c>
      <c r="J34" s="113">
        <v>6678.5714285714284</v>
      </c>
      <c r="K34" s="113">
        <v>10342.857142857099</v>
      </c>
      <c r="L34" s="113">
        <v>10489.285714285714</v>
      </c>
      <c r="M34" s="27">
        <f t="shared" si="0"/>
        <v>1.4157458563540226</v>
      </c>
      <c r="N34" s="111">
        <f t="shared" si="3"/>
        <v>57.058823529411761</v>
      </c>
    </row>
    <row r="35" spans="1:14">
      <c r="A35" s="112" t="s">
        <v>9</v>
      </c>
      <c r="B35" s="113">
        <v>3975</v>
      </c>
      <c r="C35" s="113">
        <v>4611.1111111111113</v>
      </c>
      <c r="D35" s="113">
        <v>4657.1428571428596</v>
      </c>
      <c r="E35" s="27">
        <f t="shared" si="1"/>
        <v>0.99827882960417114</v>
      </c>
      <c r="F35" s="111">
        <f t="shared" si="2"/>
        <v>17.160826594788926</v>
      </c>
      <c r="I35" s="112" t="s">
        <v>9</v>
      </c>
      <c r="J35" s="113">
        <v>6725</v>
      </c>
      <c r="K35" s="113">
        <v>11013.333333333299</v>
      </c>
      <c r="L35" s="113">
        <v>10892.857142857143</v>
      </c>
      <c r="M35" s="27">
        <f t="shared" si="0"/>
        <v>-1.0939121411273289</v>
      </c>
      <c r="N35" s="111">
        <f t="shared" si="3"/>
        <v>61.975570897503985</v>
      </c>
    </row>
    <row r="36" spans="1:14">
      <c r="A36" s="112" t="s">
        <v>10</v>
      </c>
      <c r="B36" s="113">
        <v>3682.1428571428573</v>
      </c>
      <c r="C36" s="113">
        <v>4202.7777777777774</v>
      </c>
      <c r="D36" s="113">
        <v>4250</v>
      </c>
      <c r="E36" s="27">
        <f t="shared" si="1"/>
        <v>1.1235955056179803</v>
      </c>
      <c r="F36" s="111">
        <f t="shared" si="2"/>
        <v>15.421920465567407</v>
      </c>
      <c r="I36" s="112" t="s">
        <v>10</v>
      </c>
      <c r="J36" s="113">
        <v>7464.2857142857147</v>
      </c>
      <c r="K36" s="113">
        <v>10535</v>
      </c>
      <c r="L36" s="113">
        <v>10593.75</v>
      </c>
      <c r="M36" s="27">
        <f t="shared" si="0"/>
        <v>0.55766492643569698</v>
      </c>
      <c r="N36" s="111">
        <f t="shared" si="3"/>
        <v>41.925837320574153</v>
      </c>
    </row>
    <row r="37" spans="1:14">
      <c r="A37" s="112" t="s">
        <v>12</v>
      </c>
      <c r="B37" s="113">
        <v>3738.4615384615386</v>
      </c>
      <c r="C37" s="113">
        <v>4464.2857142857101</v>
      </c>
      <c r="D37" s="113">
        <v>4491.4285714285697</v>
      </c>
      <c r="E37" s="27">
        <f t="shared" si="1"/>
        <v>0.60800000000005294</v>
      </c>
      <c r="F37" s="111">
        <f t="shared" si="2"/>
        <v>20.141093474426764</v>
      </c>
      <c r="I37" s="112" t="s">
        <v>12</v>
      </c>
      <c r="J37" s="113">
        <v>7053.8461538461497</v>
      </c>
      <c r="K37" s="113">
        <v>10460.4285714285</v>
      </c>
      <c r="L37" s="113">
        <v>10235.714285714286</v>
      </c>
      <c r="M37" s="27">
        <f t="shared" si="0"/>
        <v>-2.1482321128600379</v>
      </c>
      <c r="N37" s="111">
        <f t="shared" si="3"/>
        <v>45.108272316560296</v>
      </c>
    </row>
    <row r="38" spans="1:14">
      <c r="A38" s="112" t="s">
        <v>31</v>
      </c>
      <c r="B38" s="113">
        <v>3935.7142857142858</v>
      </c>
      <c r="C38" s="113">
        <v>4382.5</v>
      </c>
      <c r="D38" s="113">
        <v>4207.2727272727298</v>
      </c>
      <c r="E38" s="27">
        <f t="shared" si="1"/>
        <v>-3.9983405071824407</v>
      </c>
      <c r="F38" s="111">
        <f t="shared" si="2"/>
        <v>6.8998515096519331</v>
      </c>
      <c r="I38" s="112" t="s">
        <v>31</v>
      </c>
      <c r="J38" s="113">
        <v>7265.7142857142899</v>
      </c>
      <c r="K38" s="113">
        <v>10269.583333333299</v>
      </c>
      <c r="L38" s="113">
        <v>10340.90909090909</v>
      </c>
      <c r="M38" s="27">
        <f t="shared" si="0"/>
        <v>0.69453409413680056</v>
      </c>
      <c r="N38" s="111">
        <f t="shared" si="3"/>
        <v>42.324741715225315</v>
      </c>
    </row>
    <row r="39" spans="1:14">
      <c r="A39" s="110" t="s">
        <v>58</v>
      </c>
      <c r="B39" s="103">
        <v>3741.4103835978835</v>
      </c>
      <c r="C39" s="103">
        <v>4495.0657051282051</v>
      </c>
      <c r="D39" s="103">
        <v>4502.8969604956446</v>
      </c>
      <c r="E39" s="27">
        <f t="shared" si="1"/>
        <v>0.17421892984801346</v>
      </c>
      <c r="F39" s="111">
        <f t="shared" si="2"/>
        <v>20.352928409994053</v>
      </c>
      <c r="I39" s="110" t="s">
        <v>58</v>
      </c>
      <c r="J39" s="103">
        <v>7794.486797924299</v>
      </c>
      <c r="K39" s="103">
        <v>10561.407547313789</v>
      </c>
      <c r="L39" s="103">
        <v>10331.581569874897</v>
      </c>
      <c r="M39" s="27">
        <f t="shared" si="0"/>
        <v>-2.1760923097541629</v>
      </c>
      <c r="N39" s="111">
        <f t="shared" si="3"/>
        <v>32.549862970147522</v>
      </c>
    </row>
    <row r="40" spans="1:14">
      <c r="A40" s="112" t="s">
        <v>13</v>
      </c>
      <c r="B40" s="113">
        <v>3909.375</v>
      </c>
      <c r="C40" s="113">
        <v>4334.375</v>
      </c>
      <c r="D40" s="113">
        <v>4300</v>
      </c>
      <c r="E40" s="27">
        <f t="shared" si="1"/>
        <v>-0.7930785868781598</v>
      </c>
      <c r="F40" s="111">
        <f t="shared" si="2"/>
        <v>9.9920063948840898</v>
      </c>
      <c r="I40" s="112" t="s">
        <v>13</v>
      </c>
      <c r="J40" s="113">
        <v>6746.875</v>
      </c>
      <c r="K40" s="113">
        <v>10501.5625</v>
      </c>
      <c r="L40" s="113">
        <v>10451.923076923076</v>
      </c>
      <c r="M40" s="27">
        <f t="shared" si="0"/>
        <v>-0.47268607006741847</v>
      </c>
      <c r="N40" s="111">
        <f t="shared" si="3"/>
        <v>54.915024762176202</v>
      </c>
    </row>
    <row r="41" spans="1:14">
      <c r="A41" s="112" t="s">
        <v>24</v>
      </c>
      <c r="B41" s="113">
        <v>3909.5238095238096</v>
      </c>
      <c r="C41" s="113">
        <v>4860.25</v>
      </c>
      <c r="D41" s="113">
        <v>4856.25</v>
      </c>
      <c r="E41" s="27">
        <f t="shared" si="1"/>
        <v>-8.2300293194792484E-2</v>
      </c>
      <c r="F41" s="111">
        <f t="shared" si="2"/>
        <v>24.215895249695496</v>
      </c>
      <c r="I41" s="112" t="s">
        <v>24</v>
      </c>
      <c r="J41" s="113">
        <v>7695.2380952380954</v>
      </c>
      <c r="K41" s="113">
        <v>9962.5</v>
      </c>
      <c r="L41" s="113">
        <v>10047.058823529413</v>
      </c>
      <c r="M41" s="27">
        <f t="shared" si="0"/>
        <v>0.84877112702044233</v>
      </c>
      <c r="N41" s="111">
        <f t="shared" si="3"/>
        <v>30.562026790914398</v>
      </c>
    </row>
    <row r="42" spans="1:14">
      <c r="A42" s="112" t="s">
        <v>36</v>
      </c>
      <c r="B42" s="113">
        <v>3550</v>
      </c>
      <c r="C42" s="113">
        <v>4325</v>
      </c>
      <c r="D42" s="113">
        <v>4330</v>
      </c>
      <c r="E42" s="27">
        <f t="shared" si="1"/>
        <v>0.11560693641619046</v>
      </c>
      <c r="F42" s="111">
        <f t="shared" si="2"/>
        <v>21.971830985915485</v>
      </c>
      <c r="I42" s="112" t="s">
        <v>36</v>
      </c>
      <c r="J42" s="113">
        <v>7737.5</v>
      </c>
      <c r="K42" s="113">
        <v>11458.333333333334</v>
      </c>
      <c r="L42" s="113">
        <v>10607.5</v>
      </c>
      <c r="M42" s="27">
        <f t="shared" si="0"/>
        <v>-7.4254545454545458</v>
      </c>
      <c r="N42" s="111">
        <f t="shared" si="3"/>
        <v>37.092084006462045</v>
      </c>
    </row>
    <row r="43" spans="1:14">
      <c r="A43" s="112" t="s">
        <v>27</v>
      </c>
      <c r="B43" s="113">
        <v>3639.2857142857142</v>
      </c>
      <c r="C43" s="113">
        <v>4273.5714285714303</v>
      </c>
      <c r="D43" s="113">
        <v>4391.5384615384601</v>
      </c>
      <c r="E43" s="27">
        <f t="shared" si="1"/>
        <v>2.7603851939468793</v>
      </c>
      <c r="F43" s="111">
        <f t="shared" si="2"/>
        <v>20.670340454442471</v>
      </c>
      <c r="I43" s="112" t="s">
        <v>27</v>
      </c>
      <c r="J43" s="113">
        <v>7792.3076923076896</v>
      </c>
      <c r="K43" s="113">
        <v>10285.357142857099</v>
      </c>
      <c r="L43" s="113">
        <v>10283.9285714285</v>
      </c>
      <c r="M43" s="27">
        <f t="shared" si="0"/>
        <v>-1.3889371158992692E-2</v>
      </c>
      <c r="N43" s="111">
        <f t="shared" si="3"/>
        <v>31.975391341135783</v>
      </c>
    </row>
    <row r="44" spans="1:14">
      <c r="A44" s="112" t="s">
        <v>28</v>
      </c>
      <c r="B44" s="113">
        <v>3820.8333333333335</v>
      </c>
      <c r="C44" s="113">
        <v>4380.7692307692296</v>
      </c>
      <c r="D44" s="113">
        <v>4390.9090909090901</v>
      </c>
      <c r="E44" s="27">
        <f t="shared" si="1"/>
        <v>0.23146300582648216</v>
      </c>
      <c r="F44" s="111">
        <f t="shared" si="2"/>
        <v>14.920194309507263</v>
      </c>
      <c r="I44" s="112" t="s">
        <v>28</v>
      </c>
      <c r="J44" s="113">
        <v>8491.6666666666697</v>
      </c>
      <c r="K44" s="113">
        <v>10190.692307692299</v>
      </c>
      <c r="L44" s="113">
        <v>10057.5</v>
      </c>
      <c r="M44" s="27">
        <f t="shared" si="0"/>
        <v>-1.3069995999365092</v>
      </c>
      <c r="N44" s="111">
        <f t="shared" si="3"/>
        <v>18.439646712463166</v>
      </c>
    </row>
    <row r="45" spans="1:14" ht="15" thickBot="1">
      <c r="A45" s="112" t="s">
        <v>29</v>
      </c>
      <c r="B45" s="113">
        <v>3619.4444444444443</v>
      </c>
      <c r="C45" s="113">
        <v>4796.4285714285697</v>
      </c>
      <c r="D45" s="113">
        <v>4748.6842105263204</v>
      </c>
      <c r="E45" s="27">
        <f t="shared" si="1"/>
        <v>-0.99541482149142491</v>
      </c>
      <c r="F45" s="111">
        <f t="shared" si="2"/>
        <v>31.199256775861507</v>
      </c>
      <c r="I45" s="112" t="s">
        <v>29</v>
      </c>
      <c r="J45" s="113">
        <v>8303.3333333333339</v>
      </c>
      <c r="K45" s="113">
        <v>10970</v>
      </c>
      <c r="L45" s="113">
        <v>10541.5789473684</v>
      </c>
      <c r="M45" s="27">
        <f t="shared" si="0"/>
        <v>-3.9053879000145897</v>
      </c>
      <c r="N45" s="111">
        <f t="shared" si="3"/>
        <v>26.955988928563613</v>
      </c>
    </row>
    <row r="46" spans="1:14" ht="15" thickBot="1">
      <c r="A46" s="104" t="s">
        <v>61</v>
      </c>
      <c r="B46" s="105">
        <v>3594.814176897059</v>
      </c>
      <c r="C46" s="105">
        <v>4549.1436541758621</v>
      </c>
      <c r="D46" s="105">
        <v>4565.5583738755367</v>
      </c>
      <c r="E46" s="106">
        <f t="shared" si="1"/>
        <v>0.36083098155421656</v>
      </c>
      <c r="F46" s="107">
        <f t="shared" si="2"/>
        <v>27.004016041140577</v>
      </c>
      <c r="I46" s="104" t="s">
        <v>61</v>
      </c>
      <c r="J46" s="105">
        <v>7332.0436081158714</v>
      </c>
      <c r="K46" s="105">
        <v>10180.882100483384</v>
      </c>
      <c r="L46" s="105">
        <v>10248.968089596445</v>
      </c>
      <c r="M46" s="106">
        <f t="shared" si="0"/>
        <v>0.66876316257338253</v>
      </c>
      <c r="N46" s="107">
        <f t="shared" si="3"/>
        <v>39.783239672112927</v>
      </c>
    </row>
    <row r="49" spans="1:10">
      <c r="A49" s="86" t="s">
        <v>40</v>
      </c>
      <c r="B49" s="58"/>
      <c r="I49" s="57" t="s">
        <v>40</v>
      </c>
    </row>
    <row r="50" spans="1:10">
      <c r="A50" s="37" t="s">
        <v>23</v>
      </c>
      <c r="B50" s="99">
        <v>4950</v>
      </c>
      <c r="I50" s="37" t="s">
        <v>7</v>
      </c>
      <c r="J50" s="99">
        <v>11250</v>
      </c>
    </row>
    <row r="51" spans="1:10">
      <c r="A51" s="37" t="s">
        <v>2</v>
      </c>
      <c r="B51" s="99">
        <v>4933.3333333333303</v>
      </c>
      <c r="I51" s="37" t="s">
        <v>9</v>
      </c>
      <c r="J51" s="99">
        <v>10892.857142857143</v>
      </c>
    </row>
    <row r="52" spans="1:10">
      <c r="A52" s="37" t="s">
        <v>30</v>
      </c>
      <c r="B52" s="99">
        <v>4917.5</v>
      </c>
      <c r="I52" s="37" t="s">
        <v>11</v>
      </c>
      <c r="J52" s="99">
        <v>10753.571428571429</v>
      </c>
    </row>
    <row r="53" spans="1:10">
      <c r="A53" s="58"/>
      <c r="B53" s="58"/>
      <c r="I53" s="37"/>
      <c r="J53" s="33"/>
    </row>
    <row r="54" spans="1:10">
      <c r="A54" s="86" t="s">
        <v>41</v>
      </c>
      <c r="B54" s="58"/>
      <c r="I54" s="57" t="s">
        <v>41</v>
      </c>
      <c r="J54" s="27"/>
    </row>
    <row r="55" spans="1:10">
      <c r="A55" s="63" t="s">
        <v>4</v>
      </c>
      <c r="B55" s="99">
        <v>4182.1428571428569</v>
      </c>
      <c r="I55" s="37" t="s">
        <v>34</v>
      </c>
      <c r="J55" s="99">
        <v>9500</v>
      </c>
    </row>
    <row r="56" spans="1:10">
      <c r="A56" s="63" t="s">
        <v>0</v>
      </c>
      <c r="B56" s="99">
        <v>4196.1538461538503</v>
      </c>
      <c r="I56" s="37" t="s">
        <v>35</v>
      </c>
      <c r="J56" s="99">
        <v>9706.25</v>
      </c>
    </row>
    <row r="57" spans="1:10">
      <c r="A57" s="63" t="s">
        <v>31</v>
      </c>
      <c r="B57" s="99">
        <v>4207.2727272727298</v>
      </c>
      <c r="I57" s="37" t="s">
        <v>15</v>
      </c>
      <c r="J57" s="99">
        <v>9750</v>
      </c>
    </row>
  </sheetData>
  <mergeCells count="2">
    <mergeCell ref="A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I61"/>
  <sheetViews>
    <sheetView zoomScale="110" zoomScaleNormal="110" workbookViewId="0">
      <pane xSplit="1" ySplit="4" topLeftCell="B40" activePane="bottomRight" state="frozen"/>
      <selection pane="topRight"/>
      <selection pane="bottomLeft"/>
      <selection pane="bottomRight" activeCell="A46" sqref="A46:B54"/>
    </sheetView>
  </sheetViews>
  <sheetFormatPr defaultColWidth="9.33203125" defaultRowHeight="15" customHeight="1"/>
  <cols>
    <col min="1" max="1" width="19.6640625" style="58" customWidth="1"/>
    <col min="2" max="2" width="25.44140625" style="58" customWidth="1"/>
    <col min="3" max="3" width="10.33203125" style="58" customWidth="1"/>
    <col min="4" max="4" width="9.5546875" style="58" customWidth="1"/>
    <col min="5" max="5" width="8.6640625" style="58" customWidth="1"/>
    <col min="6" max="16" width="8" style="58" customWidth="1"/>
    <col min="17" max="20" width="9.33203125" style="58"/>
    <col min="21" max="21" width="8.6640625" style="58" customWidth="1"/>
    <col min="22" max="24" width="9.33203125" style="58"/>
    <col min="25" max="25" width="9.33203125" style="58" customWidth="1"/>
    <col min="26" max="27" width="9.6640625" style="58" customWidth="1"/>
    <col min="28" max="31" width="9.33203125" style="58"/>
    <col min="32" max="32" width="10.33203125" style="58" customWidth="1"/>
    <col min="33" max="83" width="9.33203125" style="58"/>
    <col min="84" max="84" width="9.5546875" style="58" bestFit="1" customWidth="1"/>
    <col min="85" max="85" width="9.6640625" style="58" bestFit="1" customWidth="1"/>
    <col min="86" max="16384" width="9.33203125" style="58"/>
  </cols>
  <sheetData>
    <row r="3" spans="1:87" ht="15" customHeight="1">
      <c r="C3" s="93" t="s">
        <v>47</v>
      </c>
    </row>
    <row r="4" spans="1:87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  <c r="CG4" s="61">
        <v>44866</v>
      </c>
      <c r="CH4" s="61">
        <v>44896</v>
      </c>
    </row>
    <row r="5" spans="1:87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6">
        <v>4620</v>
      </c>
      <c r="CE5" s="23">
        <v>4044.4444444444443</v>
      </c>
      <c r="CF5" s="23">
        <v>4045.4545454545455</v>
      </c>
      <c r="CG5" s="98">
        <v>4125</v>
      </c>
      <c r="CH5" s="99">
        <v>4196.1538461538503</v>
      </c>
      <c r="CI5" s="100"/>
    </row>
    <row r="6" spans="1:87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6">
        <v>4670</v>
      </c>
      <c r="CE6" s="23">
        <v>4684</v>
      </c>
      <c r="CF6" s="23">
        <v>4675</v>
      </c>
      <c r="CG6" s="98">
        <v>4875</v>
      </c>
      <c r="CH6" s="99">
        <v>4800</v>
      </c>
      <c r="CI6" s="100"/>
    </row>
    <row r="7" spans="1:87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6">
        <v>4920</v>
      </c>
      <c r="CE7" s="23">
        <v>4928.2857142857101</v>
      </c>
      <c r="CF7" s="23">
        <v>4940.2857142857101</v>
      </c>
      <c r="CG7" s="98">
        <v>4960</v>
      </c>
      <c r="CH7" s="99">
        <v>4933.3333333333303</v>
      </c>
      <c r="CI7" s="100"/>
    </row>
    <row r="8" spans="1:87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6">
        <v>4119.2307692307704</v>
      </c>
      <c r="CE8" s="23">
        <v>4406.25</v>
      </c>
      <c r="CF8" s="23">
        <v>4361.5384615384619</v>
      </c>
      <c r="CG8" s="98">
        <v>4368.5714285714303</v>
      </c>
      <c r="CH8" s="99">
        <v>4285</v>
      </c>
      <c r="CI8" s="100"/>
    </row>
    <row r="9" spans="1:87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6">
        <v>4309.0909090909099</v>
      </c>
      <c r="CE9" s="23">
        <v>4100</v>
      </c>
      <c r="CF9" s="23">
        <v>4164.2857142857147</v>
      </c>
      <c r="CG9" s="98">
        <v>4204.166666666667</v>
      </c>
      <c r="CH9" s="99">
        <v>4182.1428571428569</v>
      </c>
      <c r="CI9" s="100"/>
    </row>
    <row r="10" spans="1:87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6">
        <v>4183.3263014324202</v>
      </c>
      <c r="CE10" s="58">
        <v>4474.2904048337496</v>
      </c>
      <c r="CF10" s="23">
        <v>4573.3254055322004</v>
      </c>
      <c r="CG10" s="98">
        <v>4600</v>
      </c>
      <c r="CH10" s="99">
        <v>4500</v>
      </c>
      <c r="CI10" s="100"/>
    </row>
    <row r="11" spans="1:87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6">
        <v>4567.5</v>
      </c>
      <c r="CE11" s="23">
        <v>4139.090909090909</v>
      </c>
      <c r="CF11" s="23">
        <v>4176.9230769230771</v>
      </c>
      <c r="CG11" s="98">
        <v>4250</v>
      </c>
      <c r="CH11" s="99">
        <v>4507.1428571428569</v>
      </c>
      <c r="CI11" s="100"/>
    </row>
    <row r="12" spans="1:87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6">
        <v>4537.5</v>
      </c>
      <c r="CE12" s="23">
        <v>4650</v>
      </c>
      <c r="CF12" s="23">
        <v>4660</v>
      </c>
      <c r="CG12" s="98">
        <v>4950</v>
      </c>
      <c r="CH12" s="99">
        <v>4883.3333333333303</v>
      </c>
      <c r="CI12" s="100"/>
    </row>
    <row r="13" spans="1:87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6">
        <v>4525.6525665389599</v>
      </c>
      <c r="CE13" s="23">
        <v>4528.5714285714303</v>
      </c>
      <c r="CF13" s="23">
        <v>4550</v>
      </c>
      <c r="CG13" s="98">
        <v>4558.5714285714303</v>
      </c>
      <c r="CH13" s="99">
        <v>4563.3333333333303</v>
      </c>
      <c r="CI13" s="100"/>
    </row>
    <row r="14" spans="1:87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6">
        <v>4392.8571428571431</v>
      </c>
      <c r="CE14" s="23">
        <v>4361.1111111111113</v>
      </c>
      <c r="CF14" s="23">
        <v>4370</v>
      </c>
      <c r="CG14" s="98">
        <v>4611.1111111111113</v>
      </c>
      <c r="CH14" s="99">
        <v>4657.1428571428596</v>
      </c>
      <c r="CI14" s="100"/>
    </row>
    <row r="15" spans="1:87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6">
        <v>4368.75</v>
      </c>
      <c r="CE15" s="23">
        <v>4375</v>
      </c>
      <c r="CF15" s="23">
        <v>4139.2857142857147</v>
      </c>
      <c r="CG15" s="98">
        <v>4202.7777777777774</v>
      </c>
      <c r="CH15" s="99">
        <v>4250</v>
      </c>
      <c r="CI15" s="100"/>
    </row>
    <row r="16" spans="1:87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6">
        <v>4510</v>
      </c>
      <c r="CE16" s="23">
        <v>4533.3333333333303</v>
      </c>
      <c r="CF16" s="23">
        <v>4551.6666666666697</v>
      </c>
      <c r="CG16" s="98">
        <v>4530</v>
      </c>
      <c r="CH16" s="99">
        <v>4578.5714285714303</v>
      </c>
      <c r="CI16" s="100"/>
    </row>
    <row r="17" spans="1:87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6">
        <v>4461.5384615384601</v>
      </c>
      <c r="CE17" s="23">
        <v>4454.1666666666697</v>
      </c>
      <c r="CF17" s="23">
        <v>4430</v>
      </c>
      <c r="CG17" s="98">
        <v>4464.2857142857101</v>
      </c>
      <c r="CH17" s="99">
        <v>4491.4285714285697</v>
      </c>
      <c r="CI17" s="100"/>
    </row>
    <row r="18" spans="1:87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6">
        <v>4650</v>
      </c>
      <c r="CE18" s="23">
        <v>4682.1428571428596</v>
      </c>
      <c r="CF18" s="23">
        <v>4566.666666666667</v>
      </c>
      <c r="CG18" s="98">
        <v>4334.375</v>
      </c>
      <c r="CH18" s="99">
        <v>4300</v>
      </c>
      <c r="CI18" s="100"/>
    </row>
    <row r="19" spans="1:87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6">
        <v>4402.6315789473701</v>
      </c>
      <c r="CE19" s="23">
        <v>4343.333333333333</v>
      </c>
      <c r="CF19" s="23">
        <v>4225</v>
      </c>
      <c r="CG19" s="98">
        <v>4222.5806451612907</v>
      </c>
      <c r="CH19" s="99">
        <v>4229.2307692307704</v>
      </c>
      <c r="CI19" s="100"/>
    </row>
    <row r="20" spans="1:87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6">
        <v>4655.3019673230201</v>
      </c>
      <c r="CE20" s="23">
        <v>4616.6666666666697</v>
      </c>
      <c r="CF20" s="23">
        <v>4628.5714285714303</v>
      </c>
      <c r="CG20" s="98">
        <v>4630</v>
      </c>
      <c r="CH20" s="99">
        <v>4650</v>
      </c>
      <c r="CI20" s="100"/>
    </row>
    <row r="21" spans="1:87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6">
        <v>4662.5</v>
      </c>
      <c r="CE21" s="23">
        <v>4696.1538461538503</v>
      </c>
      <c r="CF21" s="23">
        <v>4675</v>
      </c>
      <c r="CG21" s="98">
        <v>4704.1666666666697</v>
      </c>
      <c r="CH21" s="99">
        <v>4745.8333333333303</v>
      </c>
      <c r="CI21" s="100"/>
    </row>
    <row r="22" spans="1:87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6">
        <v>4297.5</v>
      </c>
      <c r="CE22" s="23">
        <v>4433.333333333333</v>
      </c>
      <c r="CF22" s="23">
        <v>4500</v>
      </c>
      <c r="CG22" s="98">
        <v>4566.6666666666697</v>
      </c>
      <c r="CH22" s="99">
        <v>4630</v>
      </c>
      <c r="CI22" s="100"/>
    </row>
    <row r="23" spans="1:87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6">
        <v>4578.5714285714303</v>
      </c>
      <c r="CE23" s="23">
        <v>4600</v>
      </c>
      <c r="CF23" s="23">
        <v>4611.1111111111104</v>
      </c>
      <c r="CG23" s="98">
        <v>4628.5714285714303</v>
      </c>
      <c r="CH23" s="99">
        <v>4883.333333333333</v>
      </c>
      <c r="CI23" s="100"/>
    </row>
    <row r="24" spans="1:87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6">
        <v>4102.5</v>
      </c>
      <c r="CE24" s="23">
        <v>4109.6666666666697</v>
      </c>
      <c r="CF24" s="23">
        <v>4100</v>
      </c>
      <c r="CG24" s="98">
        <v>4435</v>
      </c>
      <c r="CH24" s="99">
        <v>4466.6666666666697</v>
      </c>
      <c r="CI24" s="100"/>
    </row>
    <row r="25" spans="1:87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6">
        <v>4020</v>
      </c>
      <c r="CE25" s="23">
        <v>4373</v>
      </c>
      <c r="CF25" s="23">
        <v>4375.5</v>
      </c>
      <c r="CG25" s="98">
        <v>4391.6666666666697</v>
      </c>
      <c r="CH25" s="99">
        <v>4416.666666666667</v>
      </c>
      <c r="CI25" s="100"/>
    </row>
    <row r="26" spans="1:87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6">
        <v>4416.666666666667</v>
      </c>
      <c r="CE26" s="23">
        <v>4433.3333333333303</v>
      </c>
      <c r="CF26" s="23">
        <v>4491.666666666667</v>
      </c>
      <c r="CG26" s="98">
        <v>4504</v>
      </c>
      <c r="CH26" s="99">
        <v>4581.25</v>
      </c>
      <c r="CI26" s="100"/>
    </row>
    <row r="27" spans="1:87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6">
        <v>4583.3333333333303</v>
      </c>
      <c r="CE27" s="23">
        <v>4591.6666666666697</v>
      </c>
      <c r="CF27" s="23">
        <v>4595</v>
      </c>
      <c r="CG27" s="98">
        <v>4660</v>
      </c>
      <c r="CH27" s="99">
        <v>4760</v>
      </c>
      <c r="CI27" s="100"/>
    </row>
    <row r="28" spans="1:87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6">
        <v>4725</v>
      </c>
      <c r="CE28" s="23">
        <v>4950</v>
      </c>
      <c r="CF28" s="23">
        <v>4955</v>
      </c>
      <c r="CG28" s="98">
        <v>4963.3333333333303</v>
      </c>
      <c r="CH28" s="99">
        <v>4950</v>
      </c>
      <c r="CI28" s="100"/>
    </row>
    <row r="29" spans="1:87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6">
        <v>4782.5</v>
      </c>
      <c r="CE29" s="23">
        <v>4786.6666666666697</v>
      </c>
      <c r="CF29" s="23">
        <v>4852.9411764705883</v>
      </c>
      <c r="CG29" s="98">
        <v>4860.25</v>
      </c>
      <c r="CH29" s="99">
        <v>4856.25</v>
      </c>
      <c r="CI29" s="100"/>
    </row>
    <row r="30" spans="1:87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6">
        <v>4416.6666666666697</v>
      </c>
      <c r="CE30" s="23">
        <v>4492.8571428571404</v>
      </c>
      <c r="CF30" s="23">
        <v>4537.5</v>
      </c>
      <c r="CG30" s="98">
        <v>4650</v>
      </c>
      <c r="CH30" s="99">
        <v>4660</v>
      </c>
      <c r="CI30" s="100"/>
    </row>
    <row r="31" spans="1:87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6">
        <v>4712.5</v>
      </c>
      <c r="CE31" s="23">
        <v>4941.6666666666697</v>
      </c>
      <c r="CF31" s="23">
        <v>4950</v>
      </c>
      <c r="CG31" s="98">
        <v>4983.3333333333303</v>
      </c>
      <c r="CH31" s="99">
        <v>4916.666666666667</v>
      </c>
      <c r="CI31" s="100"/>
    </row>
    <row r="32" spans="1:87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6">
        <v>4057.1428571428573</v>
      </c>
      <c r="CE32" s="23">
        <v>4154.1666666666697</v>
      </c>
      <c r="CF32" s="23">
        <v>4205.5555555555602</v>
      </c>
      <c r="CG32" s="98">
        <v>4325</v>
      </c>
      <c r="CH32" s="99">
        <v>4330</v>
      </c>
      <c r="CI32" s="100"/>
    </row>
    <row r="33" spans="1:87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6">
        <v>4189.3333333333303</v>
      </c>
      <c r="CE33" s="23">
        <v>4197.1428571428596</v>
      </c>
      <c r="CF33" s="23">
        <v>4271.7647058823504</v>
      </c>
      <c r="CG33" s="98">
        <v>4273.5714285714303</v>
      </c>
      <c r="CH33" s="99">
        <v>4391.5384615384601</v>
      </c>
      <c r="CI33" s="100"/>
    </row>
    <row r="34" spans="1:87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6">
        <v>4304.6153846153802</v>
      </c>
      <c r="CE34" s="23">
        <v>4246.1538461538503</v>
      </c>
      <c r="CF34" s="23">
        <v>4261.5384615384601</v>
      </c>
      <c r="CG34" s="98">
        <v>4380.7692307692296</v>
      </c>
      <c r="CH34" s="99">
        <v>4390.9090909090901</v>
      </c>
      <c r="CI34" s="100"/>
    </row>
    <row r="35" spans="1:87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6">
        <v>4633.3333333333303</v>
      </c>
      <c r="CE35" s="23">
        <v>4693.75</v>
      </c>
      <c r="CF35" s="23">
        <v>4695.3333333333303</v>
      </c>
      <c r="CG35" s="98">
        <v>4796.4285714285697</v>
      </c>
      <c r="CH35" s="99">
        <v>4748.6842105263204</v>
      </c>
      <c r="CI35" s="100"/>
    </row>
    <row r="36" spans="1:87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6">
        <v>4666.6666666666697</v>
      </c>
      <c r="CE36" s="23">
        <v>4700</v>
      </c>
      <c r="CF36" s="23">
        <v>4710</v>
      </c>
      <c r="CG36" s="98">
        <v>4887.5</v>
      </c>
      <c r="CH36" s="99">
        <v>4917.5</v>
      </c>
      <c r="CI36" s="100"/>
    </row>
    <row r="37" spans="1:87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6">
        <v>4263.333333333333</v>
      </c>
      <c r="CE37" s="23">
        <v>4171.875</v>
      </c>
      <c r="CF37" s="23">
        <v>4177.7777777777801</v>
      </c>
      <c r="CG37" s="98">
        <v>4382.5</v>
      </c>
      <c r="CH37" s="99">
        <v>4207.2727272727298</v>
      </c>
      <c r="CI37" s="100"/>
    </row>
    <row r="38" spans="1:87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6">
        <v>4083.3333333333335</v>
      </c>
      <c r="CE38" s="23">
        <v>4125</v>
      </c>
      <c r="CF38" s="23">
        <v>4235</v>
      </c>
      <c r="CG38" s="98">
        <v>4262.5</v>
      </c>
      <c r="CH38" s="99">
        <v>4270</v>
      </c>
      <c r="CI38" s="100"/>
    </row>
    <row r="39" spans="1:87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  <c r="CG39" s="98">
        <v>4600</v>
      </c>
      <c r="CH39" s="99">
        <v>4610</v>
      </c>
      <c r="CI39" s="100"/>
    </row>
    <row r="40" spans="1:87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  <c r="CG40" s="77">
        <v>4292.2431063541599</v>
      </c>
      <c r="CH40" s="99">
        <v>4307.2754896684301</v>
      </c>
      <c r="CI40" s="100"/>
    </row>
    <row r="41" spans="1:87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6">
        <v>4500</v>
      </c>
      <c r="CE41" s="23">
        <v>4850</v>
      </c>
      <c r="CF41" s="23">
        <v>4865</v>
      </c>
      <c r="CG41" s="98">
        <v>4884.375</v>
      </c>
      <c r="CH41" s="99">
        <v>4879</v>
      </c>
      <c r="CI41" s="100"/>
    </row>
    <row r="42" spans="1:87" ht="15" customHeight="1">
      <c r="A42" s="83" t="s">
        <v>37</v>
      </c>
      <c r="B42" s="84"/>
      <c r="C42" s="85">
        <f t="shared" ref="C42:AH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ref="AI42:BN42" si="1">AVERAGE(AI5:AI41)</f>
        <v>2107.4755357182621</v>
      </c>
      <c r="AJ42" s="85">
        <f t="shared" si="1"/>
        <v>2145.3010586286541</v>
      </c>
      <c r="AK42" s="85">
        <f t="shared" si="1"/>
        <v>2084.735085724993</v>
      </c>
      <c r="AL42" s="85">
        <f t="shared" si="1"/>
        <v>2052.7897613576561</v>
      </c>
      <c r="AM42" s="85">
        <f t="shared" si="1"/>
        <v>2039.8190610448505</v>
      </c>
      <c r="AN42" s="85">
        <f t="shared" si="1"/>
        <v>2067.6820865444929</v>
      </c>
      <c r="AO42" s="85">
        <f t="shared" si="1"/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si="1"/>
        <v>1979.1511490430253</v>
      </c>
      <c r="BG42" s="85">
        <f t="shared" si="1"/>
        <v>1974.6662248748826</v>
      </c>
      <c r="BH42" s="85">
        <f t="shared" si="1"/>
        <v>1953.7112637444623</v>
      </c>
      <c r="BI42" s="85">
        <f t="shared" si="1"/>
        <v>1947.4669151640189</v>
      </c>
      <c r="BJ42" s="85">
        <f t="shared" si="1"/>
        <v>1949.7515743106944</v>
      </c>
      <c r="BK42" s="85">
        <f t="shared" si="1"/>
        <v>1949.0171065181919</v>
      </c>
      <c r="BL42" s="85">
        <f t="shared" si="1"/>
        <v>2018.9058892482371</v>
      </c>
      <c r="BM42" s="85">
        <f t="shared" si="1"/>
        <v>2057.7147840862722</v>
      </c>
      <c r="BN42" s="85">
        <f t="shared" si="1"/>
        <v>2069.2135145363227</v>
      </c>
      <c r="BO42" s="85">
        <f t="shared" ref="BO42:CT42" si="2">AVERAGE(BO5:BO41)</f>
        <v>2071.693661723154</v>
      </c>
      <c r="BP42" s="85">
        <f t="shared" si="2"/>
        <v>2068.6863283579801</v>
      </c>
      <c r="BQ42" s="85">
        <f t="shared" si="2"/>
        <v>2141.5877759635114</v>
      </c>
      <c r="BR42" s="85">
        <f t="shared" si="2"/>
        <v>2215.3284574557242</v>
      </c>
      <c r="BS42" s="85">
        <f t="shared" si="2"/>
        <v>2397.5998174331435</v>
      </c>
      <c r="BT42" s="85">
        <f t="shared" si="2"/>
        <v>2627.937876140224</v>
      </c>
      <c r="BU42" s="85">
        <f t="shared" si="2"/>
        <v>3312.4180274934865</v>
      </c>
      <c r="BV42" s="85">
        <f t="shared" si="2"/>
        <v>3594.814176897059</v>
      </c>
      <c r="BW42" s="85">
        <f t="shared" si="2"/>
        <v>3657.574784413493</v>
      </c>
      <c r="BX42" s="85">
        <f t="shared" si="2"/>
        <v>3708.5833900857497</v>
      </c>
      <c r="BY42" s="85">
        <f t="shared" si="2"/>
        <v>3778.3027349743134</v>
      </c>
      <c r="BZ42" s="85">
        <f t="shared" si="2"/>
        <v>3800.4694740925829</v>
      </c>
      <c r="CA42" s="85">
        <f t="shared" si="2"/>
        <v>3921.3515692265692</v>
      </c>
      <c r="CB42" s="85">
        <f t="shared" si="2"/>
        <v>4218.3804805021909</v>
      </c>
      <c r="CC42" s="85">
        <f t="shared" si="2"/>
        <v>4397.6774508066292</v>
      </c>
      <c r="CD42" s="85">
        <f t="shared" si="2"/>
        <v>4456.5615683027463</v>
      </c>
      <c r="CE42" s="85">
        <f t="shared" si="2"/>
        <v>4474.4797873237248</v>
      </c>
      <c r="CF42" s="85">
        <f t="shared" si="2"/>
        <v>4483.74843736611</v>
      </c>
      <c r="CG42" s="85">
        <f t="shared" si="2"/>
        <v>4549.1436541758621</v>
      </c>
      <c r="CH42" s="85">
        <f t="shared" si="2"/>
        <v>4565.5583738755367</v>
      </c>
      <c r="CI42" s="100"/>
    </row>
    <row r="43" spans="1:87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3">O42/N42*100-100</f>
        <v>28.239702406242088</v>
      </c>
      <c r="P43" s="85">
        <f t="shared" si="3"/>
        <v>5.484478141895849</v>
      </c>
      <c r="Q43" s="85">
        <f t="shared" si="3"/>
        <v>-7.9306415263560979</v>
      </c>
      <c r="R43" s="85">
        <f t="shared" si="3"/>
        <v>-2.6149626167780582</v>
      </c>
      <c r="S43" s="85">
        <f t="shared" si="3"/>
        <v>0.7488530175869812</v>
      </c>
      <c r="T43" s="85">
        <f t="shared" si="3"/>
        <v>-9.4258349522279019</v>
      </c>
      <c r="U43" s="85">
        <f t="shared" si="3"/>
        <v>0.46277838499308643</v>
      </c>
      <c r="V43" s="85">
        <f t="shared" si="3"/>
        <v>-10.578815060992497</v>
      </c>
      <c r="W43" s="85">
        <f t="shared" si="3"/>
        <v>-3.9819382846933422</v>
      </c>
      <c r="X43" s="85">
        <f t="shared" si="3"/>
        <v>24.203384927505383</v>
      </c>
      <c r="Y43" s="85">
        <f t="shared" si="3"/>
        <v>0.15748038161589761</v>
      </c>
      <c r="Z43" s="85">
        <f t="shared" si="3"/>
        <v>-4.2414394315864854</v>
      </c>
      <c r="AA43" s="85">
        <f t="shared" si="3"/>
        <v>-3.8160535769357438</v>
      </c>
      <c r="AB43" s="85">
        <f t="shared" si="3"/>
        <v>-1.5569333581607765</v>
      </c>
      <c r="AC43" s="85">
        <f t="shared" si="3"/>
        <v>-3.0301709186067711</v>
      </c>
      <c r="AD43" s="85">
        <f t="shared" si="3"/>
        <v>-1.5519807149466232</v>
      </c>
      <c r="AE43" s="85">
        <f t="shared" si="3"/>
        <v>0.68260289056436818</v>
      </c>
      <c r="AF43" s="85">
        <f t="shared" si="3"/>
        <v>-1.800314583783134</v>
      </c>
      <c r="AG43" s="85">
        <f t="shared" si="3"/>
        <v>-1.2030717342731378</v>
      </c>
      <c r="AH43" s="85">
        <f t="shared" si="3"/>
        <v>2.1732489756255404</v>
      </c>
      <c r="AI43" s="85">
        <f t="shared" si="3"/>
        <v>2.5962447772004111</v>
      </c>
      <c r="AJ43" s="85">
        <f t="shared" si="3"/>
        <v>1.7948261922528417</v>
      </c>
      <c r="AK43" s="85">
        <f t="shared" si="3"/>
        <v>-2.823192234957304</v>
      </c>
      <c r="AL43" s="85">
        <f t="shared" si="3"/>
        <v>-1.5323445451692663</v>
      </c>
      <c r="AM43" s="85">
        <f t="shared" si="3"/>
        <v>-0.63185721971971986</v>
      </c>
      <c r="AN43" s="85">
        <f t="shared" si="3"/>
        <v>1.3659557375334259</v>
      </c>
      <c r="AO43" s="85">
        <f t="shared" ref="AO43:BE43" si="4">AO42/AN42*100-100</f>
        <v>-0.15616677442980631</v>
      </c>
      <c r="AP43" s="85">
        <f t="shared" si="4"/>
        <v>-0.86828930124460157</v>
      </c>
      <c r="AQ43" s="85">
        <f t="shared" si="4"/>
        <v>-0.90332162758167556</v>
      </c>
      <c r="AR43" s="85">
        <f t="shared" si="4"/>
        <v>-1.610686501966228</v>
      </c>
      <c r="AS43" s="85">
        <f t="shared" si="4"/>
        <v>1.4746879703947684</v>
      </c>
      <c r="AT43" s="85">
        <f t="shared" si="4"/>
        <v>-1.2081428832588585</v>
      </c>
      <c r="AU43" s="85">
        <f t="shared" si="4"/>
        <v>-1.211160184564946</v>
      </c>
      <c r="AV43" s="85">
        <f t="shared" si="4"/>
        <v>-0.4376768016936694</v>
      </c>
      <c r="AW43" s="85">
        <f t="shared" si="4"/>
        <v>1.6682937506837305</v>
      </c>
      <c r="AX43" s="85">
        <f t="shared" si="4"/>
        <v>0.91966128278370718</v>
      </c>
      <c r="AY43" s="85">
        <f t="shared" si="4"/>
        <v>2.0745306051310308E-2</v>
      </c>
      <c r="AZ43" s="85">
        <f t="shared" si="4"/>
        <v>-1.1761049931580203</v>
      </c>
      <c r="BA43" s="85">
        <f t="shared" si="4"/>
        <v>-0.71579675437928358</v>
      </c>
      <c r="BB43" s="85">
        <f t="shared" si="4"/>
        <v>-1.1990417330485315</v>
      </c>
      <c r="BC43" s="85">
        <f t="shared" si="4"/>
        <v>0.39417660304559377</v>
      </c>
      <c r="BD43" s="85">
        <f t="shared" si="4"/>
        <v>0.4536904582351724</v>
      </c>
      <c r="BE43" s="85">
        <f t="shared" si="4"/>
        <v>-0.13211720066649946</v>
      </c>
      <c r="BF43" s="85">
        <f t="shared" ref="BF43:BJ43" si="5">BF42/BE42*100-100</f>
        <v>0.39627411973957294</v>
      </c>
      <c r="BG43" s="85">
        <f t="shared" si="5"/>
        <v>-0.22660847153140651</v>
      </c>
      <c r="BH43" s="85">
        <f t="shared" si="5"/>
        <v>-1.0611900313303835</v>
      </c>
      <c r="BI43" s="85">
        <f t="shared" si="5"/>
        <v>-0.31961470951830506</v>
      </c>
      <c r="BJ43" s="85">
        <f t="shared" si="5"/>
        <v>0.11731440102454371</v>
      </c>
      <c r="BK43" s="85">
        <f t="shared" ref="BK43:BO43" si="6">BK42/BJ42*100-100</f>
        <v>-3.7669814051170647E-2</v>
      </c>
      <c r="BL43" s="85">
        <f t="shared" si="6"/>
        <v>3.5858475790855096</v>
      </c>
      <c r="BM43" s="85">
        <f t="shared" si="6"/>
        <v>1.9222735960459261</v>
      </c>
      <c r="BN43" s="85">
        <f t="shared" si="6"/>
        <v>0.55881070296904056</v>
      </c>
      <c r="BO43" s="85">
        <f t="shared" si="6"/>
        <v>0.11985941370515718</v>
      </c>
      <c r="BP43" s="85">
        <f t="shared" ref="BP43:CH43" si="7">BP42/BO42*100-100</f>
        <v>-0.14516303354776028</v>
      </c>
      <c r="BQ43" s="85">
        <f t="shared" si="7"/>
        <v>3.524045506860233</v>
      </c>
      <c r="BR43" s="85">
        <f t="shared" si="7"/>
        <v>3.4432714978976975</v>
      </c>
      <c r="BS43" s="85">
        <f t="shared" si="7"/>
        <v>8.2277352310435816</v>
      </c>
      <c r="BT43" s="85">
        <f t="shared" si="7"/>
        <v>9.6070268704674362</v>
      </c>
      <c r="BU43" s="85">
        <f t="shared" si="7"/>
        <v>26.046283573437833</v>
      </c>
      <c r="BV43" s="85">
        <f t="shared" si="7"/>
        <v>8.525377747000789</v>
      </c>
      <c r="BW43" s="85">
        <f t="shared" si="7"/>
        <v>1.7458651387262307</v>
      </c>
      <c r="BX43" s="85">
        <f t="shared" si="7"/>
        <v>1.3946018517413847</v>
      </c>
      <c r="BY43" s="85">
        <f t="shared" si="7"/>
        <v>1.8799454550475048</v>
      </c>
      <c r="BZ43" s="85">
        <f t="shared" si="7"/>
        <v>0.58668509839299077</v>
      </c>
      <c r="CA43" s="85">
        <f t="shared" si="7"/>
        <v>3.1807148026849603</v>
      </c>
      <c r="CB43" s="85">
        <f t="shared" si="7"/>
        <v>7.5746564936080745</v>
      </c>
      <c r="CC43" s="85">
        <f t="shared" si="7"/>
        <v>4.2503745485540776</v>
      </c>
      <c r="CD43" s="85">
        <f t="shared" si="7"/>
        <v>1.3389821821815531</v>
      </c>
      <c r="CE43" s="85">
        <f t="shared" si="7"/>
        <v>0.40206376028599777</v>
      </c>
      <c r="CF43" s="85">
        <f t="shared" si="7"/>
        <v>0.20714475163443069</v>
      </c>
      <c r="CG43" s="85">
        <f t="shared" si="7"/>
        <v>1.4584943317687049</v>
      </c>
      <c r="CH43" s="85">
        <f t="shared" si="7"/>
        <v>0.36083098155421567</v>
      </c>
      <c r="CI43" s="100"/>
    </row>
    <row r="44" spans="1:87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8">O42/C42*100-100</f>
        <v>39.391855191786078</v>
      </c>
      <c r="P44" s="85">
        <f t="shared" si="8"/>
        <v>45.58859294030151</v>
      </c>
      <c r="Q44" s="85">
        <f t="shared" si="8"/>
        <v>35.569511840558533</v>
      </c>
      <c r="R44" s="85">
        <f t="shared" si="8"/>
        <v>30.354526498569726</v>
      </c>
      <c r="S44" s="85">
        <f t="shared" si="8"/>
        <v>31.964959767514642</v>
      </c>
      <c r="T44" s="85">
        <f t="shared" si="8"/>
        <v>12.907447548801713</v>
      </c>
      <c r="U44" s="85">
        <f t="shared" si="8"/>
        <v>7.4915394878441361</v>
      </c>
      <c r="V44" s="85">
        <f t="shared" si="8"/>
        <v>3.2489541344184971</v>
      </c>
      <c r="W44" s="85">
        <f t="shared" si="8"/>
        <v>-1.401923797200439</v>
      </c>
      <c r="X44" s="85">
        <f t="shared" si="8"/>
        <v>14.855026788772264</v>
      </c>
      <c r="Y44" s="85">
        <f t="shared" si="8"/>
        <v>21.159427729655761</v>
      </c>
      <c r="Z44" s="85">
        <f t="shared" si="8"/>
        <v>13.724970822467114</v>
      </c>
      <c r="AA44" s="85">
        <f t="shared" si="8"/>
        <v>-14.70257420045067</v>
      </c>
      <c r="AB44" s="85">
        <f t="shared" si="8"/>
        <v>-20.396438222247667</v>
      </c>
      <c r="AC44" s="85">
        <f t="shared" si="8"/>
        <v>-16.1594703403035</v>
      </c>
      <c r="AD44" s="85">
        <f t="shared" si="8"/>
        <v>-15.244330108673083</v>
      </c>
      <c r="AE44" s="85">
        <f t="shared" si="8"/>
        <v>-15.300063486552901</v>
      </c>
      <c r="AF44" s="85">
        <f t="shared" si="8"/>
        <v>-8.1690996984947049</v>
      </c>
      <c r="AG44" s="85">
        <f t="shared" si="8"/>
        <v>-9.691818049298746</v>
      </c>
      <c r="AH44" s="85">
        <f t="shared" si="8"/>
        <v>3.1867377431724861</v>
      </c>
      <c r="AI44" s="85">
        <f t="shared" si="8"/>
        <v>10.256045728651245</v>
      </c>
      <c r="AJ44" s="85">
        <f t="shared" si="8"/>
        <v>-9.6361583209344417</v>
      </c>
      <c r="AK44" s="85">
        <f t="shared" si="8"/>
        <v>-12.325373618632625</v>
      </c>
      <c r="AL44" s="85">
        <f t="shared" si="8"/>
        <v>-9.8449804236178693</v>
      </c>
      <c r="AM44" s="85">
        <f t="shared" si="8"/>
        <v>-6.8603733701998806</v>
      </c>
      <c r="AN44" s="85">
        <f t="shared" si="8"/>
        <v>-4.0949495740910464</v>
      </c>
      <c r="AO44" s="85">
        <f t="shared" ref="AO44:BE44" si="9">AO42/AC42*100-100</f>
        <v>-1.2525034753131763</v>
      </c>
      <c r="AP44" s="85">
        <f t="shared" si="9"/>
        <v>-0.56673228368546802</v>
      </c>
      <c r="AQ44" s="85">
        <f t="shared" si="9"/>
        <v>-2.1329776196556196</v>
      </c>
      <c r="AR44" s="85">
        <f t="shared" si="9"/>
        <v>-1.9439919253689482</v>
      </c>
      <c r="AS44" s="85">
        <f t="shared" si="9"/>
        <v>0.71368612021383626</v>
      </c>
      <c r="AT44" s="85">
        <f t="shared" si="9"/>
        <v>-2.6194019604673855</v>
      </c>
      <c r="AU44" s="85">
        <f t="shared" si="9"/>
        <v>-6.2332513071033873</v>
      </c>
      <c r="AV44" s="85">
        <f t="shared" si="9"/>
        <v>-8.2896873266921034</v>
      </c>
      <c r="AW44" s="85">
        <f t="shared" si="9"/>
        <v>-4.0508612777148301</v>
      </c>
      <c r="AX44" s="85">
        <f t="shared" si="9"/>
        <v>-1.6615706396124921</v>
      </c>
      <c r="AY44" s="85">
        <f t="shared" si="9"/>
        <v>-1.0157307800223663</v>
      </c>
      <c r="AZ44" s="85">
        <f t="shared" si="9"/>
        <v>-3.4980634518695553</v>
      </c>
      <c r="BA44" s="85">
        <f t="shared" si="9"/>
        <v>-4.0389619237211463</v>
      </c>
      <c r="BB44" s="85">
        <f t="shared" si="9"/>
        <v>-4.3591354229822485</v>
      </c>
      <c r="BC44" s="85">
        <f t="shared" si="9"/>
        <v>-3.1068850488780555</v>
      </c>
      <c r="BD44" s="85">
        <f t="shared" si="9"/>
        <v>-1.07390090663948</v>
      </c>
      <c r="BE44" s="85">
        <f t="shared" si="9"/>
        <v>-2.6403503410295315</v>
      </c>
      <c r="BF44" s="85">
        <f t="shared" ref="BF44:BJ44" si="10">BF42/AT42*100-100</f>
        <v>-1.0591929270714502</v>
      </c>
      <c r="BG44" s="85">
        <f t="shared" si="10"/>
        <v>-7.3126674298720218E-2</v>
      </c>
      <c r="BH44" s="85">
        <f t="shared" si="10"/>
        <v>-0.69892291441566101</v>
      </c>
      <c r="BI44" s="85">
        <f t="shared" si="10"/>
        <v>-2.6405454592936621</v>
      </c>
      <c r="BJ44" s="85">
        <f t="shared" si="10"/>
        <v>-3.4145874424670382</v>
      </c>
      <c r="BK44" s="85">
        <f t="shared" ref="BK44:BO44" si="11">BK42/AY42*100-100</f>
        <v>-3.4709962250394284</v>
      </c>
      <c r="BL44" s="85">
        <f t="shared" si="11"/>
        <v>1.180374152443207</v>
      </c>
      <c r="BM44" s="85">
        <f t="shared" si="11"/>
        <v>3.8688274649621377</v>
      </c>
      <c r="BN44" s="85">
        <f t="shared" si="11"/>
        <v>5.7168467006889898</v>
      </c>
      <c r="BO44" s="85">
        <f t="shared" si="11"/>
        <v>5.4279858400881693</v>
      </c>
      <c r="BP44" s="85">
        <f t="shared" ref="BP44:CH44" si="12">BP42/BD42*100-100</f>
        <v>4.7994781450102266</v>
      </c>
      <c r="BQ44" s="85">
        <f t="shared" si="12"/>
        <v>8.6361865343524471</v>
      </c>
      <c r="BR44" s="85">
        <f t="shared" si="12"/>
        <v>11.933262829718558</v>
      </c>
      <c r="BS44" s="85">
        <f t="shared" si="12"/>
        <v>21.417978756640693</v>
      </c>
      <c r="BT44" s="85">
        <f t="shared" si="12"/>
        <v>34.510043777069995</v>
      </c>
      <c r="BU44" s="85">
        <f t="shared" si="12"/>
        <v>70.088539204503462</v>
      </c>
      <c r="BV44" s="85">
        <f t="shared" si="12"/>
        <v>84.372933673252817</v>
      </c>
      <c r="BW44" s="85">
        <f t="shared" si="12"/>
        <v>87.662528573058154</v>
      </c>
      <c r="BX44" s="85">
        <f t="shared" si="12"/>
        <v>83.692732278208553</v>
      </c>
      <c r="BY44" s="85">
        <f t="shared" si="12"/>
        <v>83.616445009509306</v>
      </c>
      <c r="BZ44" s="85">
        <f t="shared" si="12"/>
        <v>83.66734256248111</v>
      </c>
      <c r="CA44" s="85">
        <f t="shared" si="12"/>
        <v>89.28240413522056</v>
      </c>
      <c r="CB44" s="85">
        <f t="shared" si="12"/>
        <v>103.91590656716576</v>
      </c>
      <c r="CC44" s="85">
        <f t="shared" si="12"/>
        <v>105.34658911321492</v>
      </c>
      <c r="CD44" s="85">
        <f t="shared" si="12"/>
        <v>101.16933691273255</v>
      </c>
      <c r="CE44" s="85">
        <f t="shared" si="12"/>
        <v>86.623295296797153</v>
      </c>
      <c r="CF44" s="85">
        <f t="shared" si="12"/>
        <v>70.618509595500853</v>
      </c>
      <c r="CG44" s="85">
        <f t="shared" si="12"/>
        <v>37.336037191483598</v>
      </c>
      <c r="CH44" s="85">
        <f t="shared" si="12"/>
        <v>27.004016041140574</v>
      </c>
      <c r="CI44" s="100"/>
    </row>
    <row r="46" spans="1:87" ht="15" customHeight="1">
      <c r="A46" s="86" t="s">
        <v>40</v>
      </c>
    </row>
    <row r="47" spans="1:87" ht="15" customHeight="1">
      <c r="A47" s="37" t="s">
        <v>23</v>
      </c>
      <c r="B47" s="99">
        <v>4950</v>
      </c>
      <c r="C47" s="37"/>
      <c r="D47" s="63"/>
      <c r="E47" s="99"/>
      <c r="F47" s="95"/>
      <c r="V47" s="63"/>
      <c r="W47" s="21"/>
    </row>
    <row r="48" spans="1:87" ht="15" customHeight="1">
      <c r="A48" s="37" t="s">
        <v>2</v>
      </c>
      <c r="B48" s="99">
        <v>4933.3333333333303</v>
      </c>
      <c r="C48" s="37"/>
      <c r="D48" s="63"/>
      <c r="E48" s="99"/>
      <c r="F48" s="96"/>
      <c r="V48" s="63"/>
      <c r="W48" s="21"/>
    </row>
    <row r="49" spans="1:26" ht="15" customHeight="1">
      <c r="A49" s="37" t="s">
        <v>30</v>
      </c>
      <c r="B49" s="99">
        <v>4917.5</v>
      </c>
      <c r="C49" s="37"/>
      <c r="D49" s="63"/>
      <c r="E49" s="99"/>
      <c r="F49" s="96"/>
      <c r="G49" s="67"/>
      <c r="V49" s="63"/>
      <c r="W49" s="21"/>
    </row>
    <row r="50" spans="1:26" ht="15" customHeight="1">
      <c r="C50" s="63"/>
      <c r="V50" s="63"/>
      <c r="W50" s="77"/>
    </row>
    <row r="51" spans="1:26" ht="15" customHeight="1">
      <c r="A51" s="86" t="s">
        <v>41</v>
      </c>
    </row>
    <row r="52" spans="1:26" ht="15" customHeight="1">
      <c r="A52" s="63" t="s">
        <v>4</v>
      </c>
      <c r="B52" s="99">
        <v>4182.1428571428569</v>
      </c>
      <c r="C52" s="37"/>
      <c r="V52" s="63"/>
      <c r="W52" s="21"/>
      <c r="Z52" s="63"/>
    </row>
    <row r="53" spans="1:26" ht="15" customHeight="1">
      <c r="A53" s="63" t="s">
        <v>0</v>
      </c>
      <c r="B53" s="99">
        <v>4196.1538461538503</v>
      </c>
      <c r="C53" s="37"/>
      <c r="V53" s="63"/>
      <c r="W53" s="21"/>
      <c r="Z53" s="63"/>
    </row>
    <row r="54" spans="1:26" ht="15" customHeight="1">
      <c r="A54" s="63" t="s">
        <v>31</v>
      </c>
      <c r="B54" s="99">
        <v>4207.2727272727298</v>
      </c>
      <c r="C54" s="37"/>
      <c r="V54" s="63"/>
      <c r="W54" s="21"/>
      <c r="Z54" s="63"/>
    </row>
    <row r="57" spans="1:26" ht="15" customHeight="1">
      <c r="A57" s="63"/>
      <c r="B57" s="27"/>
    </row>
    <row r="58" spans="1:26" ht="15" customHeight="1">
      <c r="A58" s="63"/>
      <c r="B58" s="27"/>
    </row>
    <row r="59" spans="1:26" ht="15" customHeight="1">
      <c r="A59" s="63"/>
      <c r="B59" s="27"/>
    </row>
    <row r="61" spans="1:26" ht="15" customHeight="1">
      <c r="B61" s="63"/>
      <c r="C61" s="64"/>
    </row>
  </sheetData>
  <sortState xmlns:xlrd2="http://schemas.microsoft.com/office/spreadsheetml/2017/richdata2" ref="A5:CH41">
    <sortCondition ref="A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59"/>
  <sheetViews>
    <sheetView topLeftCell="A43" zoomScale="110" zoomScaleNormal="110" workbookViewId="0">
      <pane xSplit="1" topLeftCell="B1" activePane="topRight" state="frozen"/>
      <selection pane="topRight" activeCell="A46" sqref="A46:B54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33203125" customWidth="1"/>
    <col min="13" max="13" width="7.5546875" customWidth="1"/>
    <col min="14" max="14" width="9.33203125" customWidth="1"/>
    <col min="23" max="23" width="10.44140625" customWidth="1"/>
    <col min="25" max="25" width="9.33203125" style="1"/>
    <col min="26" max="26" width="10.664062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  <col min="84" max="84" width="10.33203125" bestFit="1" customWidth="1"/>
  </cols>
  <sheetData>
    <row r="1" spans="1:87" ht="10.5" customHeight="1"/>
    <row r="2" spans="1:87" ht="15" customHeight="1">
      <c r="C2" s="117" t="s">
        <v>43</v>
      </c>
      <c r="D2" s="117"/>
      <c r="E2" s="117"/>
      <c r="F2" s="117"/>
      <c r="G2" s="117"/>
    </row>
    <row r="3" spans="1:87" ht="15" customHeight="1">
      <c r="C3" s="97" t="s">
        <v>48</v>
      </c>
    </row>
    <row r="4" spans="1:87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  <c r="CG4" s="5">
        <v>44866</v>
      </c>
      <c r="CH4" s="5">
        <v>44896</v>
      </c>
    </row>
    <row r="5" spans="1:87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6">
        <v>10080</v>
      </c>
      <c r="CE5" s="23">
        <v>9855.5555555555547</v>
      </c>
      <c r="CF5" s="23">
        <v>9970.454545454546</v>
      </c>
      <c r="CG5" s="98">
        <v>9990.5</v>
      </c>
      <c r="CH5" s="99">
        <v>10401.923076923076</v>
      </c>
      <c r="CI5" s="101"/>
    </row>
    <row r="6" spans="1:87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6">
        <v>9900</v>
      </c>
      <c r="CE6" s="23">
        <v>9975</v>
      </c>
      <c r="CF6" s="23">
        <v>10125</v>
      </c>
      <c r="CG6" s="98">
        <v>10128.75</v>
      </c>
      <c r="CH6" s="99">
        <v>10125</v>
      </c>
      <c r="CI6" s="101"/>
    </row>
    <row r="7" spans="1:87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6">
        <v>9800</v>
      </c>
      <c r="CE7" s="23">
        <v>9808.7142857142899</v>
      </c>
      <c r="CF7" s="23">
        <v>9985.7142857142899</v>
      </c>
      <c r="CG7" s="98">
        <v>9992</v>
      </c>
      <c r="CH7" s="99">
        <v>10014.285714285699</v>
      </c>
      <c r="CI7" s="101"/>
    </row>
    <row r="8" spans="1:87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6">
        <v>10044.166666666601</v>
      </c>
      <c r="CE8" s="23">
        <v>10054.285714285699</v>
      </c>
      <c r="CF8" s="23">
        <v>10206.25</v>
      </c>
      <c r="CG8" s="98">
        <v>10353.5714285714</v>
      </c>
      <c r="CH8" s="99">
        <v>10610</v>
      </c>
      <c r="CI8" s="101"/>
    </row>
    <row r="9" spans="1:87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6">
        <v>9948.863636363636</v>
      </c>
      <c r="CE9" s="23">
        <v>9966.6666666666697</v>
      </c>
      <c r="CF9" s="23">
        <v>10286.666666666601</v>
      </c>
      <c r="CG9" s="98">
        <v>10392.857142857143</v>
      </c>
      <c r="CH9" s="99">
        <v>10612.5</v>
      </c>
      <c r="CI9" s="101"/>
    </row>
    <row r="10" spans="1:87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  <c r="CG10" s="98">
        <v>9850</v>
      </c>
      <c r="CH10" s="87">
        <v>9871.9339306732109</v>
      </c>
      <c r="CI10" s="101"/>
    </row>
    <row r="11" spans="1:87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6">
        <v>10169</v>
      </c>
      <c r="CE11" s="23">
        <v>10178.636363636364</v>
      </c>
      <c r="CF11" s="23">
        <v>10333.333333333299</v>
      </c>
      <c r="CG11" s="98">
        <v>10342.857142857099</v>
      </c>
      <c r="CH11" s="99">
        <v>10489.285714285714</v>
      </c>
      <c r="CI11" s="101"/>
    </row>
    <row r="12" spans="1:87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6">
        <v>9937.5</v>
      </c>
      <c r="CE12" s="23">
        <v>9938</v>
      </c>
      <c r="CF12" s="23">
        <v>10225</v>
      </c>
      <c r="CG12" s="98">
        <v>11150</v>
      </c>
      <c r="CH12" s="99">
        <v>11250</v>
      </c>
      <c r="CI12" s="101"/>
    </row>
    <row r="13" spans="1:87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  <c r="CG13" s="98">
        <v>9850.7142857142899</v>
      </c>
      <c r="CH13" s="99">
        <v>9873.3333333333303</v>
      </c>
      <c r="CI13" s="101"/>
    </row>
    <row r="14" spans="1:87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6">
        <v>10982.142857142857</v>
      </c>
      <c r="CE14" s="23">
        <v>10937.5</v>
      </c>
      <c r="CF14" s="23">
        <v>10986.1111111111</v>
      </c>
      <c r="CG14" s="98">
        <v>11013.333333333299</v>
      </c>
      <c r="CH14" s="99">
        <v>10892.857142857143</v>
      </c>
      <c r="CI14" s="101"/>
    </row>
    <row r="15" spans="1:87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6">
        <v>10965.416666666701</v>
      </c>
      <c r="CE15" s="23">
        <v>10294.642857142857</v>
      </c>
      <c r="CF15" s="23">
        <v>10530.357142857143</v>
      </c>
      <c r="CG15" s="98">
        <v>10535</v>
      </c>
      <c r="CH15" s="99">
        <v>10593.75</v>
      </c>
      <c r="CI15" s="101"/>
    </row>
    <row r="16" spans="1:87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6">
        <v>11225</v>
      </c>
      <c r="CE16" s="23">
        <v>10557.1428571428</v>
      </c>
      <c r="CF16" s="23">
        <v>10660.666666666601</v>
      </c>
      <c r="CG16" s="98">
        <v>10737.5</v>
      </c>
      <c r="CH16" s="99">
        <v>10753.571428571429</v>
      </c>
      <c r="CI16" s="101"/>
    </row>
    <row r="17" spans="1:87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6">
        <v>9948.461538461539</v>
      </c>
      <c r="CE17" s="23">
        <v>9925</v>
      </c>
      <c r="CF17" s="23">
        <v>10415.384615384615</v>
      </c>
      <c r="CG17" s="98">
        <v>10460.4285714285</v>
      </c>
      <c r="CH17" s="99">
        <v>10235.714285714286</v>
      </c>
      <c r="CI17" s="101"/>
    </row>
    <row r="18" spans="1:87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6">
        <v>10673.333333333334</v>
      </c>
      <c r="CE18" s="23">
        <v>10680.083333333299</v>
      </c>
      <c r="CF18" s="23">
        <v>10491.071428571429</v>
      </c>
      <c r="CG18" s="98">
        <v>10501.5625</v>
      </c>
      <c r="CH18" s="99">
        <v>10451.923076923076</v>
      </c>
      <c r="CI18" s="101"/>
    </row>
    <row r="19" spans="1:87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6">
        <v>10112.5</v>
      </c>
      <c r="CE19" s="23">
        <v>10150</v>
      </c>
      <c r="CF19" s="23">
        <v>10211.538461538399</v>
      </c>
      <c r="CG19" s="98">
        <v>10227.5862068966</v>
      </c>
      <c r="CH19" s="99">
        <v>10259.615384615385</v>
      </c>
      <c r="CI19" s="101"/>
    </row>
    <row r="20" spans="1:87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  <c r="CG20" s="98">
        <v>9560</v>
      </c>
      <c r="CH20" s="99">
        <v>9750</v>
      </c>
      <c r="CI20" s="101"/>
    </row>
    <row r="21" spans="1:87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6">
        <v>9940</v>
      </c>
      <c r="CE21" s="23">
        <v>10000</v>
      </c>
      <c r="CF21" s="23">
        <v>10141.1764705882</v>
      </c>
      <c r="CG21" s="98">
        <v>10166.1538461538</v>
      </c>
      <c r="CH21" s="99">
        <v>10312.571428571429</v>
      </c>
      <c r="CI21" s="101"/>
    </row>
    <row r="22" spans="1:87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6">
        <v>9500</v>
      </c>
      <c r="CE22" s="23">
        <v>9525</v>
      </c>
      <c r="CF22" s="23">
        <v>9660</v>
      </c>
      <c r="CG22" s="98">
        <v>9750</v>
      </c>
      <c r="CH22" s="99">
        <v>9850</v>
      </c>
      <c r="CI22" s="101"/>
    </row>
    <row r="23" spans="1:87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6">
        <v>10218.75</v>
      </c>
      <c r="CE23" s="23">
        <v>10225</v>
      </c>
      <c r="CF23" s="23">
        <v>10365</v>
      </c>
      <c r="CG23" s="98">
        <v>10392.857142857099</v>
      </c>
      <c r="CH23" s="99">
        <v>10383.333333333299</v>
      </c>
      <c r="CI23" s="101"/>
    </row>
    <row r="24" spans="1:87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6">
        <v>9100</v>
      </c>
      <c r="CE24" s="23">
        <v>9400</v>
      </c>
      <c r="CF24" s="23">
        <v>9600</v>
      </c>
      <c r="CG24" s="98">
        <v>9760</v>
      </c>
      <c r="CH24" s="99">
        <v>10016.666666666701</v>
      </c>
      <c r="CI24" s="101"/>
    </row>
    <row r="25" spans="1:87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6">
        <v>8150</v>
      </c>
      <c r="CE25" s="23">
        <v>8545.5555555556002</v>
      </c>
      <c r="CF25" s="23">
        <v>9202.8571428571395</v>
      </c>
      <c r="CG25" s="98">
        <v>9400</v>
      </c>
      <c r="CH25" s="99">
        <v>10098.888888888889</v>
      </c>
      <c r="CI25" s="101"/>
    </row>
    <row r="26" spans="1:87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6">
        <v>9833.3333333333339</v>
      </c>
      <c r="CE26" s="23">
        <v>9840</v>
      </c>
      <c r="CF26" s="23">
        <v>9950</v>
      </c>
      <c r="CG26" s="98">
        <v>10256</v>
      </c>
      <c r="CH26" s="99">
        <v>10217.857142857099</v>
      </c>
      <c r="CI26" s="101"/>
    </row>
    <row r="27" spans="1:87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6">
        <v>10753.125</v>
      </c>
      <c r="CE27" s="23">
        <v>10760</v>
      </c>
      <c r="CF27" s="23">
        <v>10783.333333333334</v>
      </c>
      <c r="CG27" s="98">
        <v>10840</v>
      </c>
      <c r="CH27" s="99">
        <v>10160</v>
      </c>
      <c r="CI27" s="101"/>
    </row>
    <row r="28" spans="1:87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6">
        <v>10062.5</v>
      </c>
      <c r="CE28" s="23">
        <v>10070</v>
      </c>
      <c r="CF28" s="23">
        <v>10125</v>
      </c>
      <c r="CG28" s="98">
        <v>10156.25</v>
      </c>
      <c r="CH28" s="99">
        <v>10312.5</v>
      </c>
      <c r="CI28" s="101"/>
    </row>
    <row r="29" spans="1:87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6">
        <v>10007.894736842105</v>
      </c>
      <c r="CE29" s="23">
        <v>10018.333333333299</v>
      </c>
      <c r="CF29" s="23">
        <v>9941.176470588236</v>
      </c>
      <c r="CG29" s="98">
        <v>9962.5</v>
      </c>
      <c r="CH29" s="99">
        <v>10047.058823529413</v>
      </c>
      <c r="CI29" s="101"/>
    </row>
    <row r="30" spans="1:87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6">
        <v>9775</v>
      </c>
      <c r="CE30" s="23">
        <v>9862.5</v>
      </c>
      <c r="CF30" s="23">
        <v>9971.4285714285998</v>
      </c>
      <c r="CG30" s="98">
        <v>9982.5</v>
      </c>
      <c r="CH30" s="99">
        <v>10012.5</v>
      </c>
      <c r="CI30" s="101"/>
    </row>
    <row r="31" spans="1:87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6">
        <v>9925</v>
      </c>
      <c r="CE31" s="23">
        <v>9960</v>
      </c>
      <c r="CF31" s="23">
        <v>10150</v>
      </c>
      <c r="CG31" s="98">
        <v>10155</v>
      </c>
      <c r="CH31" s="99">
        <v>10233.333333333299</v>
      </c>
      <c r="CI31" s="101"/>
    </row>
    <row r="32" spans="1:87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6">
        <v>10228.571428571429</v>
      </c>
      <c r="CE32" s="23">
        <v>10235.909090908999</v>
      </c>
      <c r="CF32" s="23">
        <v>10212.5</v>
      </c>
      <c r="CG32" s="98">
        <v>11458.333333333334</v>
      </c>
      <c r="CH32" s="99">
        <v>10607.5</v>
      </c>
      <c r="CI32" s="101"/>
    </row>
    <row r="33" spans="1:87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6">
        <v>10129.6875</v>
      </c>
      <c r="CE33" s="23">
        <v>10140.384615384601</v>
      </c>
      <c r="CF33" s="23">
        <v>10252.0588235294</v>
      </c>
      <c r="CG33" s="98">
        <v>10285.357142857099</v>
      </c>
      <c r="CH33" s="99">
        <v>10283.9285714285</v>
      </c>
      <c r="CI33" s="101"/>
    </row>
    <row r="34" spans="1:87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6">
        <v>10118.75</v>
      </c>
      <c r="CE34" s="23">
        <v>10124.166666666701</v>
      </c>
      <c r="CF34" s="23">
        <v>10153.8461538461</v>
      </c>
      <c r="CG34" s="98">
        <v>10190.692307692299</v>
      </c>
      <c r="CH34" s="99">
        <v>10057.5</v>
      </c>
      <c r="CI34" s="101"/>
    </row>
    <row r="35" spans="1:87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6">
        <v>10622.222222222223</v>
      </c>
      <c r="CE35" s="23">
        <v>10723.75</v>
      </c>
      <c r="CF35" s="23">
        <v>10826.5625</v>
      </c>
      <c r="CG35" s="98">
        <v>10970</v>
      </c>
      <c r="CH35" s="99">
        <v>10541.5789473684</v>
      </c>
      <c r="CI35" s="101"/>
    </row>
    <row r="36" spans="1:87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6">
        <v>9880</v>
      </c>
      <c r="CE36" s="23">
        <v>9950</v>
      </c>
      <c r="CF36" s="23">
        <v>10108.75</v>
      </c>
      <c r="CG36" s="98">
        <v>10113.75</v>
      </c>
      <c r="CH36" s="99">
        <v>10143.75</v>
      </c>
      <c r="CI36" s="101"/>
    </row>
    <row r="37" spans="1:87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6">
        <v>9814.2857142857138</v>
      </c>
      <c r="CE37" s="23">
        <v>9822.8125</v>
      </c>
      <c r="CF37" s="23">
        <v>10252.777777777777</v>
      </c>
      <c r="CG37" s="98">
        <v>10269.583333333299</v>
      </c>
      <c r="CH37" s="99">
        <v>10340.90909090909</v>
      </c>
      <c r="CI37" s="101"/>
    </row>
    <row r="38" spans="1:87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6">
        <v>9000</v>
      </c>
      <c r="CE38" s="23">
        <v>9050</v>
      </c>
      <c r="CF38" s="23">
        <v>9100</v>
      </c>
      <c r="CG38" s="98">
        <v>9250</v>
      </c>
      <c r="CH38" s="99">
        <v>10400</v>
      </c>
      <c r="CI38" s="101"/>
    </row>
    <row r="39" spans="1:87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  <c r="CG39" s="98">
        <v>9450</v>
      </c>
      <c r="CH39" s="99">
        <v>9800</v>
      </c>
      <c r="CI39" s="101"/>
    </row>
    <row r="40" spans="1:87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  <c r="CG40" s="98">
        <v>8900</v>
      </c>
      <c r="CH40" s="99">
        <v>9500</v>
      </c>
      <c r="CI40" s="101"/>
    </row>
    <row r="41" spans="1:87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6">
        <v>10000</v>
      </c>
      <c r="CE41" s="23">
        <v>9970</v>
      </c>
      <c r="CF41" s="23">
        <v>9625</v>
      </c>
      <c r="CG41" s="98">
        <v>9897</v>
      </c>
      <c r="CH41" s="99">
        <v>9706.25</v>
      </c>
      <c r="CI41" s="101"/>
    </row>
    <row r="42" spans="1:87" ht="15" customHeight="1">
      <c r="A42" s="53" t="s">
        <v>37</v>
      </c>
      <c r="B42" s="54"/>
      <c r="C42" s="55">
        <f t="shared" ref="C42:AH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 t="shared" si="0"/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ref="AI42:BN42" si="1">AVERAGE(AI5:AI41)</f>
        <v>4376.1942929823326</v>
      </c>
      <c r="AJ42" s="55">
        <f t="shared" si="1"/>
        <v>4446.1910323984666</v>
      </c>
      <c r="AK42" s="55">
        <f t="shared" si="1"/>
        <v>4242.2584527847685</v>
      </c>
      <c r="AL42" s="55">
        <f t="shared" si="1"/>
        <v>4332.0180997416292</v>
      </c>
      <c r="AM42" s="55">
        <f t="shared" si="1"/>
        <v>4277.8569712569715</v>
      </c>
      <c r="AN42" s="55">
        <f t="shared" si="1"/>
        <v>4244.906594237028</v>
      </c>
      <c r="AO42" s="55">
        <f t="shared" si="1"/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si="1"/>
        <v>4110.9200293366457</v>
      </c>
      <c r="BH42" s="55">
        <f t="shared" si="1"/>
        <v>4078.6543949397683</v>
      </c>
      <c r="BI42" s="55">
        <f t="shared" si="1"/>
        <v>4082.9725192694482</v>
      </c>
      <c r="BJ42" s="55">
        <f t="shared" si="1"/>
        <v>4154.2795864546079</v>
      </c>
      <c r="BK42" s="55">
        <f t="shared" si="1"/>
        <v>4177.5465946211862</v>
      </c>
      <c r="BL42" s="55">
        <f t="shared" si="1"/>
        <v>4363.5074345426092</v>
      </c>
      <c r="BM42" s="55">
        <f t="shared" si="1"/>
        <v>4359.2292862589247</v>
      </c>
      <c r="BN42" s="55">
        <f t="shared" si="1"/>
        <v>4317.5493698712698</v>
      </c>
      <c r="BO42" s="55">
        <f t="shared" ref="BO42:CT42" si="2">AVERAGE(BO5:BO41)</f>
        <v>4288.9533665360959</v>
      </c>
      <c r="BP42" s="55">
        <f t="shared" si="2"/>
        <v>4289.0507387223579</v>
      </c>
      <c r="BQ42" s="55">
        <f t="shared" si="2"/>
        <v>4422.3207364956634</v>
      </c>
      <c r="BR42" s="55">
        <f t="shared" si="2"/>
        <v>4514.8186793073628</v>
      </c>
      <c r="BS42" s="55">
        <f t="shared" si="2"/>
        <v>6164.9658775429043</v>
      </c>
      <c r="BT42" s="55">
        <f t="shared" si="2"/>
        <v>6638.271987672354</v>
      </c>
      <c r="BU42" s="55">
        <f t="shared" si="2"/>
        <v>7308.0587736065154</v>
      </c>
      <c r="BV42" s="55">
        <f t="shared" si="2"/>
        <v>7332.0436081158723</v>
      </c>
      <c r="BW42" s="55">
        <f t="shared" si="2"/>
        <v>7413.2479786921667</v>
      </c>
      <c r="BX42" s="55">
        <f t="shared" si="2"/>
        <v>7447.7892493761346</v>
      </c>
      <c r="BY42" s="55">
        <f t="shared" si="2"/>
        <v>7617.7094370011082</v>
      </c>
      <c r="BZ42" s="55">
        <f t="shared" si="2"/>
        <v>8164.3730220859143</v>
      </c>
      <c r="CA42" s="55">
        <f t="shared" si="2"/>
        <v>8726.2966989268461</v>
      </c>
      <c r="CB42" s="55">
        <f t="shared" si="2"/>
        <v>9485.9125686625594</v>
      </c>
      <c r="CC42" s="55">
        <f t="shared" si="2"/>
        <v>9824.0730817793483</v>
      </c>
      <c r="CD42" s="55">
        <f t="shared" si="2"/>
        <v>9899.3433985834363</v>
      </c>
      <c r="CE42" s="55">
        <f t="shared" si="2"/>
        <v>9906.4423461542283</v>
      </c>
      <c r="CF42" s="55">
        <f t="shared" si="2"/>
        <v>10050.529194563071</v>
      </c>
      <c r="CG42" s="55">
        <f t="shared" si="2"/>
        <v>10180.882100483384</v>
      </c>
      <c r="CH42" s="55">
        <f t="shared" si="2"/>
        <v>10248.968089596445</v>
      </c>
      <c r="CI42" s="101"/>
    </row>
    <row r="43" spans="1:87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3">O42/N42*100-100</f>
        <v>35.281695529087301</v>
      </c>
      <c r="P43" s="55">
        <f t="shared" si="3"/>
        <v>-2.94645741585677</v>
      </c>
      <c r="Q43" s="55">
        <f t="shared" si="3"/>
        <v>-7.9013363739982196</v>
      </c>
      <c r="R43" s="55">
        <f t="shared" si="3"/>
        <v>-1.8941383086342256</v>
      </c>
      <c r="S43" s="55">
        <f t="shared" si="3"/>
        <v>2.6429727979020043</v>
      </c>
      <c r="T43" s="55">
        <f t="shared" si="3"/>
        <v>-9.7414641366363526</v>
      </c>
      <c r="U43" s="55">
        <f t="shared" si="3"/>
        <v>-2.2512906858512878</v>
      </c>
      <c r="V43" s="55">
        <f t="shared" si="3"/>
        <v>-7.5743385535984373</v>
      </c>
      <c r="W43" s="55">
        <f t="shared" si="3"/>
        <v>-2.6005721490926135</v>
      </c>
      <c r="X43" s="55">
        <f t="shared" si="3"/>
        <v>15.832300885633515</v>
      </c>
      <c r="Y43" s="55">
        <f t="shared" si="3"/>
        <v>-0.4131161008485833</v>
      </c>
      <c r="Z43" s="55">
        <f t="shared" si="3"/>
        <v>-6.1550409625677531</v>
      </c>
      <c r="AA43" s="55">
        <f t="shared" si="3"/>
        <v>1.5289240030700739</v>
      </c>
      <c r="AB43" s="55">
        <f t="shared" si="3"/>
        <v>0.12411759164257319</v>
      </c>
      <c r="AC43" s="55">
        <f t="shared" si="3"/>
        <v>-1.8354752306132838</v>
      </c>
      <c r="AD43" s="55">
        <f t="shared" si="3"/>
        <v>0.35773768218980706</v>
      </c>
      <c r="AE43" s="55">
        <f t="shared" si="3"/>
        <v>0.69736394951833347</v>
      </c>
      <c r="AF43" s="55">
        <f t="shared" si="3"/>
        <v>-0.45980549708112051</v>
      </c>
      <c r="AG43" s="55">
        <f t="shared" si="3"/>
        <v>-0.80867385197139185</v>
      </c>
      <c r="AH43" s="55">
        <f t="shared" si="3"/>
        <v>2.8774418961956769</v>
      </c>
      <c r="AI43" s="55">
        <f t="shared" si="3"/>
        <v>0.22254392555669256</v>
      </c>
      <c r="AJ43" s="55">
        <f t="shared" si="3"/>
        <v>1.5994888419003956</v>
      </c>
      <c r="AK43" s="55">
        <f t="shared" si="3"/>
        <v>-4.5866805570809674</v>
      </c>
      <c r="AL43" s="55">
        <f t="shared" si="3"/>
        <v>2.1158457919493259</v>
      </c>
      <c r="AM43" s="55">
        <f t="shared" si="3"/>
        <v>-1.2502516664897598</v>
      </c>
      <c r="AN43" s="55">
        <f t="shared" si="3"/>
        <v>-0.77025429417901137</v>
      </c>
      <c r="AO43" s="55">
        <f t="shared" ref="AO43:BE43" si="4">AO42/AN42*100-100</f>
        <v>0.34328992847014206</v>
      </c>
      <c r="AP43" s="55">
        <f t="shared" si="4"/>
        <v>-0.13072610470592849</v>
      </c>
      <c r="AQ43" s="55">
        <f t="shared" si="4"/>
        <v>-0.78673348655692621</v>
      </c>
      <c r="AR43" s="55">
        <f t="shared" si="4"/>
        <v>0.13252591764016586</v>
      </c>
      <c r="AS43" s="55">
        <f t="shared" si="4"/>
        <v>-0.2305238625659598</v>
      </c>
      <c r="AT43" s="55">
        <f t="shared" si="4"/>
        <v>0.16103482947791292</v>
      </c>
      <c r="AU43" s="55">
        <f t="shared" si="4"/>
        <v>-2.3414557915575784</v>
      </c>
      <c r="AV43" s="55">
        <f t="shared" si="4"/>
        <v>-0.46985641182234872</v>
      </c>
      <c r="AW43" s="55">
        <f t="shared" si="4"/>
        <v>0.39778334967923001</v>
      </c>
      <c r="AX43" s="55">
        <f t="shared" si="4"/>
        <v>1.3355974447830476</v>
      </c>
      <c r="AY43" s="55">
        <f t="shared" si="4"/>
        <v>9.6925643445104015E-2</v>
      </c>
      <c r="AZ43" s="55">
        <f t="shared" si="4"/>
        <v>7.7658327423506535E-3</v>
      </c>
      <c r="BA43" s="55">
        <f t="shared" si="4"/>
        <v>1.5702386409486735E-2</v>
      </c>
      <c r="BB43" s="55">
        <f t="shared" si="4"/>
        <v>-0.47071619806042975</v>
      </c>
      <c r="BC43" s="55">
        <f t="shared" si="4"/>
        <v>-0.59284223269396819</v>
      </c>
      <c r="BD43" s="55">
        <f t="shared" si="4"/>
        <v>5.5849388729072302E-2</v>
      </c>
      <c r="BE43" s="55">
        <f t="shared" si="4"/>
        <v>-0.29869728212725022</v>
      </c>
      <c r="BF43" s="55">
        <f t="shared" ref="BF43:BJ43" si="5">BF42/BE42*100-100</f>
        <v>0.24180452828028365</v>
      </c>
      <c r="BG43" s="55">
        <f t="shared" si="5"/>
        <v>-0.62552843759779364</v>
      </c>
      <c r="BH43" s="55">
        <f t="shared" si="5"/>
        <v>-0.78487623613743551</v>
      </c>
      <c r="BI43" s="55">
        <f t="shared" si="5"/>
        <v>0.10587129752981639</v>
      </c>
      <c r="BJ43" s="55">
        <f t="shared" si="5"/>
        <v>1.746449843799553</v>
      </c>
      <c r="BK43" s="55">
        <f t="shared" ref="BK43:BO43" si="6">BK42/BJ42*100-100</f>
        <v>0.56007323730551661</v>
      </c>
      <c r="BL43" s="55">
        <f t="shared" si="6"/>
        <v>4.4514366437195036</v>
      </c>
      <c r="BM43" s="55">
        <f t="shared" si="6"/>
        <v>-9.8043794994310929E-2</v>
      </c>
      <c r="BN43" s="55">
        <f t="shared" si="6"/>
        <v>-0.95613039945014577</v>
      </c>
      <c r="BO43" s="55">
        <f t="shared" si="6"/>
        <v>-0.66232023968787246</v>
      </c>
      <c r="BP43" s="55">
        <f t="shared" ref="BP43:CD43" si="7">BP42/BO42*100-100</f>
        <v>2.2703018181857715E-3</v>
      </c>
      <c r="BQ43" s="55">
        <f t="shared" si="7"/>
        <v>3.1072142973296764</v>
      </c>
      <c r="BR43" s="55">
        <f t="shared" si="7"/>
        <v>2.0916154282603259</v>
      </c>
      <c r="BS43" s="55">
        <f t="shared" si="7"/>
        <v>36.549578520143314</v>
      </c>
      <c r="BT43" s="55">
        <f t="shared" si="7"/>
        <v>7.677351659861742</v>
      </c>
      <c r="BU43" s="55">
        <f t="shared" si="7"/>
        <v>10.089776182385918</v>
      </c>
      <c r="BV43" s="55">
        <f t="shared" si="7"/>
        <v>0.32819706644914959</v>
      </c>
      <c r="BW43" s="55">
        <f t="shared" si="7"/>
        <v>1.107527108627778</v>
      </c>
      <c r="BX43" s="55">
        <f t="shared" si="7"/>
        <v>0.46593977138293496</v>
      </c>
      <c r="BY43" s="55">
        <f t="shared" si="7"/>
        <v>2.2814849069367398</v>
      </c>
      <c r="BZ43" s="55">
        <f t="shared" si="7"/>
        <v>7.1762199596314957</v>
      </c>
      <c r="CA43" s="55">
        <f t="shared" si="7"/>
        <v>6.8826311012595767</v>
      </c>
      <c r="CB43" s="55">
        <f t="shared" si="7"/>
        <v>8.7049053675785473</v>
      </c>
      <c r="CC43" s="55">
        <f>CC42/CB42*100-100</f>
        <v>3.5648706507577259</v>
      </c>
      <c r="CD43" s="55">
        <f t="shared" si="7"/>
        <v>0.7661823785054338</v>
      </c>
      <c r="CE43" s="55">
        <f t="shared" ref="CE43" si="8">CE42/CD42*100-100</f>
        <v>7.1711297254410056E-2</v>
      </c>
      <c r="CF43" s="55">
        <f t="shared" ref="CF43:CH43" si="9">CF42/CE42*100-100</f>
        <v>1.4544762223824819</v>
      </c>
      <c r="CG43" s="55">
        <f t="shared" si="9"/>
        <v>1.2969755462312236</v>
      </c>
      <c r="CH43" s="55">
        <f t="shared" si="9"/>
        <v>0.66876316257338431</v>
      </c>
      <c r="CI43" s="101"/>
    </row>
    <row r="44" spans="1:87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0">O42/C42*100-100</f>
        <v>49.822425775418168</v>
      </c>
      <c r="P44" s="55">
        <f t="shared" si="10"/>
        <v>45.486480145675785</v>
      </c>
      <c r="Q44" s="55">
        <f t="shared" si="10"/>
        <v>33.270751090861324</v>
      </c>
      <c r="R44" s="55">
        <f t="shared" si="10"/>
        <v>28.933530527671593</v>
      </c>
      <c r="S44" s="55">
        <f t="shared" si="10"/>
        <v>33.113198353772702</v>
      </c>
      <c r="T44" s="55">
        <f t="shared" si="10"/>
        <v>9.3741604148085855</v>
      </c>
      <c r="U44" s="55">
        <f t="shared" si="10"/>
        <v>0.36169526670197172</v>
      </c>
      <c r="V44" s="55">
        <f t="shared" si="10"/>
        <v>1.6278125642854775</v>
      </c>
      <c r="W44" s="55">
        <f t="shared" si="10"/>
        <v>-3.3986334460088017</v>
      </c>
      <c r="X44" s="55">
        <f t="shared" si="10"/>
        <v>2.8403765066565114</v>
      </c>
      <c r="Y44" s="55">
        <f t="shared" si="10"/>
        <v>13.102637979219622</v>
      </c>
      <c r="Z44" s="55">
        <f t="shared" si="10"/>
        <v>4.6933271190966224</v>
      </c>
      <c r="AA44" s="55">
        <f t="shared" si="10"/>
        <v>-21.427649090797644</v>
      </c>
      <c r="AB44" s="55">
        <f t="shared" si="10"/>
        <v>-18.941781078580618</v>
      </c>
      <c r="AC44" s="55">
        <f t="shared" si="10"/>
        <v>-13.603072772191993</v>
      </c>
      <c r="AD44" s="55">
        <f t="shared" si="10"/>
        <v>-11.619958177904778</v>
      </c>
      <c r="AE44" s="55">
        <f t="shared" si="10"/>
        <v>-13.295211599570095</v>
      </c>
      <c r="AF44" s="55">
        <f t="shared" si="10"/>
        <v>-4.3789995133698909</v>
      </c>
      <c r="AG44" s="55">
        <f t="shared" si="10"/>
        <v>-2.967784307129989</v>
      </c>
      <c r="AH44" s="55">
        <f t="shared" si="10"/>
        <v>8.0049195838458331</v>
      </c>
      <c r="AI44" s="55">
        <f t="shared" si="10"/>
        <v>11.135435145858153</v>
      </c>
      <c r="AJ44" s="55">
        <f t="shared" si="10"/>
        <v>-2.5202528421690005</v>
      </c>
      <c r="AK44" s="55">
        <f t="shared" si="10"/>
        <v>-6.6055097757269863</v>
      </c>
      <c r="AL44" s="55">
        <f t="shared" si="10"/>
        <v>1.6256755757706856</v>
      </c>
      <c r="AM44" s="55">
        <f t="shared" si="10"/>
        <v>-1.1561484978718397</v>
      </c>
      <c r="AN44" s="55">
        <f t="shared" si="10"/>
        <v>-2.039084237993734</v>
      </c>
      <c r="AO44" s="55">
        <f t="shared" ref="AO44:BE44" si="11">AO42/AC42*100-100</f>
        <v>0.13516181184532172</v>
      </c>
      <c r="AP44" s="55">
        <f t="shared" si="11"/>
        <v>-0.35221864799450486</v>
      </c>
      <c r="AQ44" s="55">
        <f t="shared" si="11"/>
        <v>-1.8208471305557623</v>
      </c>
      <c r="AR44" s="55">
        <f t="shared" si="11"/>
        <v>-1.2366148331837508</v>
      </c>
      <c r="AS44" s="55">
        <f t="shared" si="11"/>
        <v>-0.66095915536143934</v>
      </c>
      <c r="AT44" s="55">
        <f t="shared" si="11"/>
        <v>-3.2839372113634226</v>
      </c>
      <c r="AU44" s="55">
        <f t="shared" si="11"/>
        <v>-5.758230398479725</v>
      </c>
      <c r="AV44" s="55">
        <f t="shared" si="11"/>
        <v>-7.6777160263140019</v>
      </c>
      <c r="AW44" s="55">
        <f t="shared" si="11"/>
        <v>-2.8547301482070822</v>
      </c>
      <c r="AX44" s="55">
        <f t="shared" si="11"/>
        <v>-3.5969992412067313</v>
      </c>
      <c r="AY44" s="55">
        <f t="shared" si="11"/>
        <v>-2.2818370516965558</v>
      </c>
      <c r="AZ44" s="55">
        <f t="shared" si="11"/>
        <v>-1.5156686311409544</v>
      </c>
      <c r="BA44" s="55">
        <f t="shared" si="11"/>
        <v>-1.8371872904116628</v>
      </c>
      <c r="BB44" s="55">
        <f t="shared" si="11"/>
        <v>-2.1713679903941596</v>
      </c>
      <c r="BC44" s="55">
        <f t="shared" si="11"/>
        <v>-1.9801827105357432</v>
      </c>
      <c r="BD44" s="55">
        <f t="shared" si="11"/>
        <v>-2.0552414318191694</v>
      </c>
      <c r="BE44" s="55">
        <f t="shared" si="11"/>
        <v>-2.1221680047371194</v>
      </c>
      <c r="BF44" s="55">
        <f t="shared" ref="BF44:BJ44" si="12">BF42/AT42*100-100</f>
        <v>-2.0432394770601832</v>
      </c>
      <c r="BG44" s="55">
        <f t="shared" si="12"/>
        <v>-0.3220722586769682</v>
      </c>
      <c r="BH44" s="55">
        <f t="shared" si="12"/>
        <v>-0.63755983011148487</v>
      </c>
      <c r="BI44" s="55">
        <f t="shared" si="12"/>
        <v>-0.9264615652777195</v>
      </c>
      <c r="BJ44" s="55">
        <f t="shared" si="12"/>
        <v>-0.5247803992181872</v>
      </c>
      <c r="BK44" s="55">
        <f t="shared" ref="BK44:BO44" si="13">BK42/AY42*100-100</f>
        <v>-6.4509433744689204E-2</v>
      </c>
      <c r="BL44" s="55">
        <f t="shared" si="13"/>
        <v>4.3759499517059623</v>
      </c>
      <c r="BM44" s="55">
        <f t="shared" si="13"/>
        <v>4.2572449338525331</v>
      </c>
      <c r="BN44" s="55">
        <f t="shared" si="13"/>
        <v>3.7487719964870507</v>
      </c>
      <c r="BO44" s="55">
        <f t="shared" si="13"/>
        <v>3.6762595329151964</v>
      </c>
      <c r="BP44" s="55">
        <f t="shared" ref="BP44:CD44" si="14">BP42/BD42*100-100</f>
        <v>3.6207417460587124</v>
      </c>
      <c r="BQ44" s="55">
        <f t="shared" si="14"/>
        <v>7.1605458866675207</v>
      </c>
      <c r="BR44" s="55">
        <f t="shared" si="14"/>
        <v>9.1380316947272178</v>
      </c>
      <c r="BS44" s="55">
        <f t="shared" si="14"/>
        <v>49.965599757427213</v>
      </c>
      <c r="BT44" s="55">
        <f t="shared" si="14"/>
        <v>62.756422704218494</v>
      </c>
      <c r="BU44" s="55">
        <f t="shared" si="14"/>
        <v>78.98868383552383</v>
      </c>
      <c r="BV44" s="55">
        <f t="shared" si="14"/>
        <v>76.493744716235341</v>
      </c>
      <c r="BW44" s="55">
        <f t="shared" si="14"/>
        <v>77.45458514423558</v>
      </c>
      <c r="BX44" s="55">
        <f t="shared" si="14"/>
        <v>70.683546690389107</v>
      </c>
      <c r="BY44" s="55">
        <f t="shared" si="14"/>
        <v>74.748996594730613</v>
      </c>
      <c r="BZ44" s="55">
        <f t="shared" si="14"/>
        <v>89.09738656513241</v>
      </c>
      <c r="CA44" s="55">
        <f t="shared" si="14"/>
        <v>103.45981765650438</v>
      </c>
      <c r="CB44" s="55">
        <f t="shared" si="14"/>
        <v>121.16578111380113</v>
      </c>
      <c r="CC44" s="55">
        <f>CC42/BQ42*100-100</f>
        <v>122.14745757143214</v>
      </c>
      <c r="CD44" s="55">
        <f t="shared" si="14"/>
        <v>119.26336585685732</v>
      </c>
      <c r="CE44" s="55">
        <f t="shared" ref="CE44" si="15">CE42/BS42*100-100</f>
        <v>60.689329721035193</v>
      </c>
      <c r="CF44" s="55">
        <f t="shared" ref="CF44:CH44" si="16">CF42/BT42*100-100</f>
        <v>51.402792974248001</v>
      </c>
      <c r="CG44" s="55">
        <f t="shared" si="16"/>
        <v>39.310347875857815</v>
      </c>
      <c r="CH44" s="55">
        <f t="shared" si="16"/>
        <v>39.783239672112899</v>
      </c>
      <c r="CI44" s="101"/>
    </row>
    <row r="46" spans="1:87" ht="15" customHeight="1">
      <c r="A46" s="57" t="s">
        <v>40</v>
      </c>
      <c r="H46" s="37"/>
      <c r="I46" s="42"/>
    </row>
    <row r="47" spans="1:87" ht="15" customHeight="1">
      <c r="A47" s="37" t="s">
        <v>7</v>
      </c>
      <c r="B47" s="99">
        <v>11250</v>
      </c>
      <c r="C47" s="37"/>
      <c r="D47" s="6"/>
      <c r="E47" s="99"/>
      <c r="W47" s="37"/>
    </row>
    <row r="48" spans="1:87" ht="15" customHeight="1">
      <c r="A48" s="37" t="s">
        <v>9</v>
      </c>
      <c r="B48" s="99">
        <v>10892.857142857143</v>
      </c>
      <c r="C48" s="37"/>
      <c r="D48" s="37"/>
      <c r="E48" s="99"/>
      <c r="W48" s="37"/>
    </row>
    <row r="49" spans="1:23" ht="15" customHeight="1">
      <c r="A49" s="37" t="s">
        <v>11</v>
      </c>
      <c r="B49" s="99">
        <v>10753.571428571429</v>
      </c>
      <c r="C49" s="37"/>
      <c r="D49" s="37"/>
      <c r="E49" s="99"/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37" t="s">
        <v>34</v>
      </c>
      <c r="B52" s="99">
        <v>9500</v>
      </c>
      <c r="C52" s="37"/>
      <c r="D52" s="6"/>
      <c r="E52" s="99"/>
      <c r="F52" s="31"/>
      <c r="I52" s="37"/>
    </row>
    <row r="53" spans="1:23" ht="15" customHeight="1">
      <c r="A53" s="37" t="s">
        <v>35</v>
      </c>
      <c r="B53" s="99">
        <v>9706.25</v>
      </c>
      <c r="C53" s="37"/>
      <c r="D53" s="37"/>
      <c r="E53" s="99"/>
      <c r="F53" s="31"/>
      <c r="I53" s="37"/>
    </row>
    <row r="54" spans="1:23" ht="15" customHeight="1">
      <c r="A54" s="37" t="s">
        <v>15</v>
      </c>
      <c r="B54" s="99">
        <v>9750</v>
      </c>
      <c r="C54" s="37"/>
      <c r="D54" s="37"/>
      <c r="E54" s="99"/>
      <c r="I54" s="37"/>
      <c r="J54" s="46"/>
    </row>
    <row r="55" spans="1:23" ht="15" customHeight="1">
      <c r="D55" s="37"/>
    </row>
    <row r="57" spans="1:23" ht="15" customHeight="1">
      <c r="B57" s="27"/>
    </row>
    <row r="58" spans="1:23" ht="15" customHeight="1">
      <c r="A58" s="37"/>
      <c r="B58" s="27"/>
    </row>
    <row r="59" spans="1:23" ht="15" customHeight="1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LPG DEC 2022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2023-01-18T16:23:04Z</dcterms:modified>
</cp:coreProperties>
</file>